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ftpsepa-my.sharepoint.com/personal/kelly_wylam_benfranklin_org/Documents/Documents/IPart-BFTP/!!@#SBIR-STTR STATS-Info-DATA (National)/!@#PA SBIR-STTR Workbooks/PA Awardees - Summary Workbooks/"/>
    </mc:Choice>
  </mc:AlternateContent>
  <xr:revisionPtr revIDLastSave="91" documentId="8_{74BEC79F-8187-4A51-8584-BC8352016596}" xr6:coauthVersionLast="47" xr6:coauthVersionMax="47" xr10:uidLastSave="{94570C62-BA2C-4A46-B32A-B9931BD63030}"/>
  <bookViews>
    <workbookView xWindow="-120" yWindow="-120" windowWidth="24240" windowHeight="13740" xr2:uid="{00000000-000D-0000-FFFF-FFFF00000000}"/>
  </bookViews>
  <sheets>
    <sheet name="SBIR-STTR TOTALS 02-20" sheetId="4" r:id="rId1"/>
    <sheet name="AgencySum09-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5" l="1"/>
  <c r="B18" i="5"/>
  <c r="D18" i="5"/>
  <c r="E18" i="5"/>
  <c r="AA14" i="5" l="1"/>
  <c r="Z14" i="5"/>
  <c r="AA12" i="5"/>
  <c r="Z12" i="5"/>
  <c r="AA15" i="5"/>
  <c r="Z15" i="5"/>
  <c r="AA17" i="5"/>
  <c r="Z17" i="5"/>
  <c r="AA16" i="5"/>
  <c r="Z16" i="5"/>
  <c r="AA13" i="5"/>
  <c r="Z13" i="5"/>
  <c r="AA11" i="5"/>
  <c r="Z11" i="5"/>
  <c r="AA9" i="5"/>
  <c r="Z9" i="5"/>
  <c r="AA10" i="5"/>
  <c r="Z10" i="5"/>
  <c r="AA8" i="5"/>
  <c r="Z8" i="5"/>
  <c r="AA7" i="5"/>
  <c r="AA18" i="5" s="1"/>
  <c r="F18" i="5" l="1"/>
  <c r="G18" i="5"/>
  <c r="I18" i="5" l="1"/>
  <c r="H18" i="5"/>
  <c r="E42" i="4"/>
  <c r="E41" i="4"/>
  <c r="K18" i="5" l="1"/>
  <c r="J18" i="5"/>
  <c r="L18" i="5"/>
  <c r="M18" i="5"/>
  <c r="O18" i="5" l="1"/>
  <c r="N18" i="5"/>
  <c r="P18" i="5" l="1"/>
  <c r="Q18" i="5"/>
  <c r="S18" i="5"/>
  <c r="R7" i="5" l="1"/>
  <c r="Z7" i="5" s="1"/>
  <c r="Z18" i="5" s="1"/>
  <c r="R18" i="5" l="1"/>
  <c r="U18" i="5"/>
  <c r="T18" i="5"/>
  <c r="W18" i="5" l="1"/>
  <c r="V18" i="5"/>
  <c r="Y18" i="5"/>
  <c r="X18" i="5"/>
  <c r="E126" i="4" l="1"/>
  <c r="E222" i="4"/>
  <c r="E197" i="4"/>
  <c r="E198" i="4"/>
</calcChain>
</file>

<file path=xl/sharedStrings.xml><?xml version="1.0" encoding="utf-8"?>
<sst xmlns="http://schemas.openxmlformats.org/spreadsheetml/2006/main" count="241" uniqueCount="206">
  <si>
    <t># of SBIR 2007 Phase 1 Awards</t>
  </si>
  <si>
    <t>TOTAL # of SBIR/STTR 2007</t>
  </si>
  <si>
    <t>$ Amt of SBIR 2007 Phase 1 Awards</t>
  </si>
  <si>
    <t>TOTAL SBIR/STTR 2007</t>
  </si>
  <si>
    <t># of SBIR 2007 Phase 2 Awards</t>
  </si>
  <si>
    <t>$ Amt of SBIR 2007 Phase 2 Awards</t>
  </si>
  <si>
    <t># of STTR 2007 Phase 1 Awards</t>
  </si>
  <si>
    <t>$ Amt of STTR 2007 Phase 1 Awards</t>
  </si>
  <si>
    <t># of STTR 2007 Phase 2 Awards</t>
  </si>
  <si>
    <t>$ Amt of STTR 2007 Phase 2 Awards</t>
  </si>
  <si>
    <t># of SBIR 2006 Phase 1 Awards</t>
  </si>
  <si>
    <t>TOTAL # of SBIR/STTR 2006</t>
  </si>
  <si>
    <t>$ Amt of SBIR 2006 Phase 1 Awards</t>
  </si>
  <si>
    <t>TOTAL SBIR/STTR 2006</t>
  </si>
  <si>
    <t># of SBIR 2006 Phase 2 Awards</t>
  </si>
  <si>
    <t>$ Amt of SBIR 2006 Phase 2 Awards</t>
  </si>
  <si>
    <t># of STTR 2006 Phase 1 Awards</t>
  </si>
  <si>
    <t>$ Amt of STTR 2006 Phase 1 Awards</t>
  </si>
  <si>
    <t># of STTR 2006 Phase 2 Awards</t>
  </si>
  <si>
    <t>$ Amt of STTR 2006 Phase 2 Awards</t>
  </si>
  <si>
    <t># of SBIR 2005 Phase 1 Awards</t>
  </si>
  <si>
    <t>TOTAL # of SBIR/STTR 2005</t>
  </si>
  <si>
    <t>$ Amt of SBIR 2005 Phase 1 Awards</t>
  </si>
  <si>
    <t>TOTAL SBIR/STTR 2005</t>
  </si>
  <si>
    <t># of SBIR 2005 Phase 2 Awards</t>
  </si>
  <si>
    <t>$ Amt of SBIR 2005 Phase 2 Awards</t>
  </si>
  <si>
    <t># of STTR 2005 Phase 1 Awards</t>
  </si>
  <si>
    <t>$ Amt of STTR 2005 Phase 1 Awards</t>
  </si>
  <si>
    <t># of STTR 2005 Phase 2 Awards</t>
  </si>
  <si>
    <t>$ Amt of STTR 2005 Phase 2 Awards</t>
  </si>
  <si>
    <t># of SBIR 2004 Phase 1 Awards</t>
  </si>
  <si>
    <t>TOTAL # of SBIR/STTR 2004</t>
  </si>
  <si>
    <t>$ Amt of SBIR 2004 Phase 1 Awards</t>
  </si>
  <si>
    <t>TOTAL SBIR/STTR 2004</t>
  </si>
  <si>
    <t># of STTR 2004 Phase 1 Awards</t>
  </si>
  <si>
    <t>$ Amt of STTR 2004 Phase 1 Awards</t>
  </si>
  <si>
    <t># of SBIR 2004 Phase 2 Awards</t>
  </si>
  <si>
    <t>$ Amt of SBIR 2004 Phase 2 Awards</t>
  </si>
  <si>
    <t># of STTR 2004 Phase 2 Awards</t>
  </si>
  <si>
    <t>$ Amt of STTR 2004 Phase 2 Awards</t>
  </si>
  <si>
    <t># of SBIR 2003 Phase 1 Awards</t>
  </si>
  <si>
    <t>TOTAL # of SBIR/STTR 2003</t>
  </si>
  <si>
    <t>$ Amt of SBIR 2003 Phase 1 Awards</t>
  </si>
  <si>
    <t>TOTAL SBIR/STTR 2003</t>
  </si>
  <si>
    <t># of SBIR 2003 Phase 2 Awards</t>
  </si>
  <si>
    <t>$ Amt of SBIR 2003 Phase 2 Awards</t>
  </si>
  <si>
    <t># of STTR 2003 Phase 1 Awards</t>
  </si>
  <si>
    <t>$ Amt of STTR 2003 Phase 1 Awards</t>
  </si>
  <si>
    <t># of STTR 2003 Phase 2 Awards</t>
  </si>
  <si>
    <t>$ Amt of STTR 2003 Phase 2 Awards</t>
  </si>
  <si>
    <t># of SBIR 2002 Phase 1 Awards</t>
  </si>
  <si>
    <t>TOTAL # of SBIR/STTR 2002</t>
  </si>
  <si>
    <t>$ Amt of SBIR 2002 Phase 1 Awards</t>
  </si>
  <si>
    <t>TOTAL SBIR/STTR 2002</t>
  </si>
  <si>
    <t># of SBIR 2002 Phase 2 Awards</t>
  </si>
  <si>
    <t>$ Amt of SBIR 2002 Phase 2 Awards</t>
  </si>
  <si>
    <t># of STTR 2002 Phase 1 Awards</t>
  </si>
  <si>
    <t>$ Amt of STTR 2002 Phase 1 Awards</t>
  </si>
  <si>
    <t># of STTR 2002 Phase 2 Awards</t>
  </si>
  <si>
    <t>$ Amt of STTR 2002 Phase 2 Awards</t>
  </si>
  <si>
    <t>TOTAL # of SBIR/STTRs</t>
  </si>
  <si>
    <t>TOTAL $ Amt. for</t>
  </si>
  <si>
    <t>GRAND TOTALS Phase1&amp;2 SBIR/STTR</t>
  </si>
  <si>
    <t>***** Source Tech-Net &amp; (NIH Website for 2007 #'s)</t>
  </si>
  <si>
    <t># of SBIR 2008 Phase 1 Awards</t>
  </si>
  <si>
    <t>TOTAL # of SBIR/STTR 2008</t>
  </si>
  <si>
    <t>$ Amt of SBIR 2008 Phase 1 Awards</t>
  </si>
  <si>
    <t>TOTAL SBIR/STTR 2008</t>
  </si>
  <si>
    <t># of SBIR 2008 Phase 2 Awards</t>
  </si>
  <si>
    <t>$ Amt of SBIR 2008 Phase 2 Awards</t>
  </si>
  <si>
    <t># of STTR 2008 Phase 1 Awards</t>
  </si>
  <si>
    <t>$ Amt of STTR 2008 Phase 1 Awards</t>
  </si>
  <si>
    <t># of STTR 2008 Phase 2 Awards</t>
  </si>
  <si>
    <t>$ Amt of STTR 2008 Phase 2 Awards</t>
  </si>
  <si>
    <t># of SBIR 2009 Phase 1 Awards</t>
  </si>
  <si>
    <t>$ Amt of SBIR 2009 Phase 1 Awards</t>
  </si>
  <si>
    <t># of SBIR 2009 Phase 2 Awards</t>
  </si>
  <si>
    <t>$ Amt of SBIR 2009 Phase 2 Awards</t>
  </si>
  <si>
    <t># of STTR 2009 Phase 1 Awards</t>
  </si>
  <si>
    <t>$ Amt of STTR 2009 Phase 1 Awards</t>
  </si>
  <si>
    <t># of STTR 2009 Phase 2 Awards</t>
  </si>
  <si>
    <t>$ Amt of STTR 2009 Phase 2 Awards</t>
  </si>
  <si>
    <t>TOTAL # of SBIR/STTR 2009</t>
  </si>
  <si>
    <t>TOTAL SBIR/STTR 2009</t>
  </si>
  <si>
    <t># of SBIR 2010 Phase 1 Awards</t>
  </si>
  <si>
    <t>TOTAL # of SBIR/STTR 2010</t>
  </si>
  <si>
    <t>TOTAL SBIR/STTR 2010</t>
  </si>
  <si>
    <t># of SBIR 2010 Phase 2 Awards</t>
  </si>
  <si>
    <t>$ Amt of SBIR 2010 Phase 2 Awards</t>
  </si>
  <si>
    <t># of STTR 2010 Phase 1 Awards</t>
  </si>
  <si>
    <t>$ Amt of STTR 2010 Phase 1 Awards</t>
  </si>
  <si>
    <t>$ Amt of STTR 2010 Phase 2 Awards</t>
  </si>
  <si>
    <t>$ Amt of SBIR 202010 Phase 1 Awards</t>
  </si>
  <si>
    <t># of STTR 2010Phase 2 Awards</t>
  </si>
  <si>
    <t># of SBIR 2011 Phase 1 Awards</t>
  </si>
  <si>
    <t>$ Amt of SBIR 2011 Phase 1 Awards</t>
  </si>
  <si>
    <t># of SBIR 2011 Phase 2 Awards</t>
  </si>
  <si>
    <t>$ Amt of SBIR 2011 Phase 2 Awards</t>
  </si>
  <si>
    <t># of STTR 2011 Phase 1 Awards</t>
  </si>
  <si>
    <t>$ Amt of STTR 2011 Phase 1 Awards</t>
  </si>
  <si>
    <t># of STTR 2011 Phase 2 Awards</t>
  </si>
  <si>
    <t>TOTAL # of SBIR/STTR 2011</t>
  </si>
  <si>
    <t>TOTAL SBIR/STTR 2011</t>
  </si>
  <si>
    <t>$ Amt of STTR 2011 Phase 2 Awards</t>
  </si>
  <si>
    <t># of SBIR 2012 Phase 1 Awards</t>
  </si>
  <si>
    <t>$ Amt of SBIR 2012 Phase 1 Awards</t>
  </si>
  <si>
    <t>$ Amt of SBIR 2012 Phase 2 Awards</t>
  </si>
  <si>
    <t># of SBIR 2012 Phase 2 Awards</t>
  </si>
  <si>
    <t># of STTR 2012 Phase 1 Awards</t>
  </si>
  <si>
    <t>$ Amt of STTR 2012 Phase 1 Awards</t>
  </si>
  <si>
    <t># of STTR 2012 Phase 2 Awards</t>
  </si>
  <si>
    <t>$ Amt of STTR 2012 Phase 2 Awards</t>
  </si>
  <si>
    <t>TOTAL # of SBIR/STTR 2012</t>
  </si>
  <si>
    <t>TOTAL SBIR/STTR 2012</t>
  </si>
  <si>
    <t>TOTAL # of SBIR/STTR 2013</t>
  </si>
  <si>
    <t>TOTAL SBIR/STTR 2013</t>
  </si>
  <si>
    <t># of SBIR 2013 Phase 1 Awards</t>
  </si>
  <si>
    <t>$ Amt of SBIR 2013 Phase 1 Awards</t>
  </si>
  <si>
    <t># of SBIR 2013 Phase 2 Awards</t>
  </si>
  <si>
    <t>$ Amt of SBIR 2013 Phase 2 Awards</t>
  </si>
  <si>
    <t># of STTR 2013 Phase 1 Awards</t>
  </si>
  <si>
    <t>$ Amt of STTR 2013 Phase 1 Awards</t>
  </si>
  <si>
    <t># of STTR 2013 Phase 2 Awards</t>
  </si>
  <si>
    <t>$ Amt of STTR 2013 Phase 2 Awards</t>
  </si>
  <si>
    <t>Agency</t>
  </si>
  <si>
    <t># of Awards</t>
  </si>
  <si>
    <t>$ Amt.</t>
  </si>
  <si>
    <t>DOD</t>
  </si>
  <si>
    <t>HHS (NIH)</t>
  </si>
  <si>
    <t>NSF</t>
  </si>
  <si>
    <t>NASA</t>
  </si>
  <si>
    <t>DOE</t>
  </si>
  <si>
    <t>USDA</t>
  </si>
  <si>
    <t>DHS</t>
  </si>
  <si>
    <t>EPA</t>
  </si>
  <si>
    <t>DOT</t>
  </si>
  <si>
    <t>TOTALS</t>
  </si>
  <si>
    <t>ED</t>
  </si>
  <si>
    <t>DOC</t>
  </si>
  <si>
    <t>TOTAL # of Awards</t>
  </si>
  <si>
    <t>TOTAL $ Amt.</t>
  </si>
  <si>
    <t xml:space="preserve"> </t>
  </si>
  <si>
    <t># of SBIR 2014 Phase 1 Awards</t>
  </si>
  <si>
    <t>$ Amt of SBIR 2014 Phase 1 Awards</t>
  </si>
  <si>
    <t># of SBIR 2014 Phase 2 Awards</t>
  </si>
  <si>
    <t>$ Amt of SBIR 2014 Phase 2 Awards</t>
  </si>
  <si>
    <t># of STTR 2014 Phase 1 Awards</t>
  </si>
  <si>
    <t>$ Amt of STTR 2014 Phase 1 Awards</t>
  </si>
  <si>
    <t># of STTR 2014 Phase 2 Awards</t>
  </si>
  <si>
    <t>$ Amt of STTR 2014 Phase 2 Awards</t>
  </si>
  <si>
    <t>TOTAL # of SBIR/STTR 2014</t>
  </si>
  <si>
    <t>TOTAL SBIR/STTR 2014</t>
  </si>
  <si>
    <t># of SBIR 2015 Phase 1 Awards</t>
  </si>
  <si>
    <t>$ Amt of SBIR 2015 Phase 1 Awards</t>
  </si>
  <si>
    <t># of SBIR 2015 Phase 2 Awards</t>
  </si>
  <si>
    <t>$ Amt of SBIR 2015 Phase 2 Awards</t>
  </si>
  <si>
    <t># of STTR 2015 Phase 1 Awards</t>
  </si>
  <si>
    <t>$ Amt of STTR 2015 Phase 1 Awards</t>
  </si>
  <si>
    <t># of STTR 2015 Phase 2 Awards</t>
  </si>
  <si>
    <t>$ Amt of STTR 2015 Phase 2 Awards</t>
  </si>
  <si>
    <t># of SBIR 2016 Phase 1 Awards</t>
  </si>
  <si>
    <t>$ Amt of SBIR 2016 Phase 1 Awards</t>
  </si>
  <si>
    <t># of SBIR 2016 Phase 2 Awards</t>
  </si>
  <si>
    <t>$ Amt of SBIR 2016 Phase 2 Awards</t>
  </si>
  <si>
    <t># of STTR 2016 Phase 1 Awards</t>
  </si>
  <si>
    <t>$ Amt of STTR 2016 Phase 1 Awards</t>
  </si>
  <si>
    <t># of STTR 2016 Phase 2 Awards</t>
  </si>
  <si>
    <t>$ Amt of STTR 2016 Phase 2 Awards</t>
  </si>
  <si>
    <t># of SBIR 2017 Phase 1 Awards</t>
  </si>
  <si>
    <t>$ Amt of SBIR 2017 Phase 1 Awards</t>
  </si>
  <si>
    <t># of SBIR 2017 Phase 2 Awards</t>
  </si>
  <si>
    <t>$ Amt of SBIR 2017 Phase 2 Awards</t>
  </si>
  <si>
    <t># of STTR 2017 Phase 1 Awards</t>
  </si>
  <si>
    <t>$ Amt of STTR 2017 Phase 1 Awards</t>
  </si>
  <si>
    <t># of STTR 2017 Phase 2 Awards</t>
  </si>
  <si>
    <t>$ Amt of STTR 2017 Phase 2 Awards</t>
  </si>
  <si>
    <t>TOTAL # of SBIR/STTR 2015</t>
  </si>
  <si>
    <t>TOTAL SBIR/STTR 2015</t>
  </si>
  <si>
    <t>TOTAL # of SBIR/STTR 2016</t>
  </si>
  <si>
    <t>TOTAL SBIR/STTR 2016</t>
  </si>
  <si>
    <t>TOTAL # of SBIR/STTR 2017</t>
  </si>
  <si>
    <t>TOTAL SBIR/STTR 2017</t>
  </si>
  <si>
    <t>TOTAL # of SBIR/STTR 2018</t>
  </si>
  <si>
    <t>TOTAL SBIR/STTR 2018</t>
  </si>
  <si>
    <t># of SBIR 2018 Phase 1 Awards</t>
  </si>
  <si>
    <t>$ Amt of SBIR 2018 Phase 1 Awards</t>
  </si>
  <si>
    <t># of SBIR 2018 Phase 2 Awards</t>
  </si>
  <si>
    <t>$ Amt of SBIR 2018 Phase 2 Awards</t>
  </si>
  <si>
    <t># of STTR 2018 Phase 1 Awards</t>
  </si>
  <si>
    <t>$ Amt of STTR 2018 Phase 1 Awards</t>
  </si>
  <si>
    <t># of STTR 2018 Phase 2 Awards</t>
  </si>
  <si>
    <t>$ Amt of STTR 2018 Phase 2 Awards</t>
  </si>
  <si>
    <t>Federal Agency Summary of Pennsylvania SBIR-STTR Awardees 2009-2020</t>
  </si>
  <si>
    <t>PA's SBIR/STTR TOTALS 2002 - 2020</t>
  </si>
  <si>
    <t>TOTAL # of SBIR/STTR 2019</t>
  </si>
  <si>
    <t>TOTAL SBIR/STTR 2019</t>
  </si>
  <si>
    <t># of SBIR 2020 Phase 1 Awards</t>
  </si>
  <si>
    <t>$ Amt of SBIR 2020 Phase 1 Awards</t>
  </si>
  <si>
    <t># of SBIR 2020 Phase 2 Awards</t>
  </si>
  <si>
    <t>$ Amt of SBIR 2020 Phase 2 Awards</t>
  </si>
  <si>
    <t># of STTR 2020 Phase 1 Awards</t>
  </si>
  <si>
    <t>$ Amt of STTR 2020 Phase 1 Awards</t>
  </si>
  <si>
    <t># of STTR 2020 Phase 2 Awards</t>
  </si>
  <si>
    <t>$ Amt of STTR 2020 Phase 2 Awards</t>
  </si>
  <si>
    <t>2002-2020</t>
  </si>
  <si>
    <r>
      <t xml:space="preserve">* </t>
    </r>
    <r>
      <rPr>
        <b/>
        <sz val="9"/>
        <color indexed="10"/>
        <rFont val="Century Gothic"/>
        <family val="2"/>
      </rPr>
      <t>Disclaimer</t>
    </r>
    <r>
      <rPr>
        <sz val="9"/>
        <color indexed="10"/>
        <rFont val="Century Gothic"/>
        <family val="2"/>
      </rPr>
      <t xml:space="preserve"> - </t>
    </r>
    <r>
      <rPr>
        <i/>
        <sz val="9"/>
        <color indexed="10"/>
        <rFont val="Century Gothic"/>
        <family val="2"/>
      </rPr>
      <t>All information/data contained in these spreadsheets was compiled from a combination of public websites including TECH-net http://web.sba.gov/tech-net/public/dsp_search.cfm or https://www.sbir.gov/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kelly.wylam@benfranklin.org.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</si>
</sst>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&quot;$&quot;#,##0;[Red]&quot;$&quot;#,##0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i/>
      <sz val="8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b/>
      <u/>
      <sz val="10"/>
      <name val="Century Gothic"/>
      <family val="2"/>
    </font>
    <font>
      <sz val="9"/>
      <color rgb="FFFF0000"/>
      <name val="Century Gothic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i/>
      <sz val="9"/>
      <color indexed="10"/>
      <name val="Century Gothic"/>
      <family val="2"/>
    </font>
    <font>
      <b/>
      <sz val="14"/>
      <color theme="3" tint="-0.499984740745262"/>
      <name val="Century Gothic"/>
      <family val="2"/>
    </font>
    <font>
      <b/>
      <sz val="10"/>
      <name val="Arial"/>
      <family val="2"/>
    </font>
    <font>
      <sz val="10"/>
      <color theme="1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8"/>
      </right>
      <top/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8"/>
      </right>
      <top style="dashed">
        <color indexed="64"/>
      </top>
      <bottom style="medium">
        <color indexed="8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5" fillId="9" borderId="9" xfId="2" applyFont="1" applyFill="1" applyBorder="1"/>
    <xf numFmtId="0" fontId="5" fillId="9" borderId="10" xfId="2" applyFont="1" applyFill="1" applyBorder="1"/>
    <xf numFmtId="0" fontId="7" fillId="9" borderId="11" xfId="2" applyFont="1" applyFill="1" applyBorder="1" applyAlignment="1">
      <alignment wrapText="1"/>
    </xf>
    <xf numFmtId="0" fontId="7" fillId="9" borderId="1" xfId="2" applyFont="1" applyFill="1" applyBorder="1"/>
    <xf numFmtId="0" fontId="5" fillId="9" borderId="15" xfId="2" applyFont="1" applyFill="1" applyBorder="1"/>
    <xf numFmtId="165" fontId="5" fillId="9" borderId="16" xfId="2" applyNumberFormat="1" applyFont="1" applyFill="1" applyBorder="1"/>
    <xf numFmtId="0" fontId="7" fillId="9" borderId="14" xfId="2" applyFont="1" applyFill="1" applyBorder="1" applyAlignment="1">
      <alignment wrapText="1"/>
    </xf>
    <xf numFmtId="6" fontId="7" fillId="9" borderId="2" xfId="2" applyNumberFormat="1" applyFont="1" applyFill="1" applyBorder="1"/>
    <xf numFmtId="0" fontId="5" fillId="5" borderId="26" xfId="2" applyFont="1" applyFill="1" applyBorder="1"/>
    <xf numFmtId="0" fontId="5" fillId="5" borderId="27" xfId="2" applyFont="1" applyFill="1" applyBorder="1"/>
    <xf numFmtId="0" fontId="5" fillId="9" borderId="16" xfId="2" applyFont="1" applyFill="1" applyBorder="1"/>
    <xf numFmtId="0" fontId="5" fillId="9" borderId="19" xfId="2" applyFont="1" applyFill="1" applyBorder="1"/>
    <xf numFmtId="165" fontId="5" fillId="9" borderId="20" xfId="2" applyNumberFormat="1" applyFont="1" applyFill="1" applyBorder="1"/>
    <xf numFmtId="0" fontId="4" fillId="0" borderId="0" xfId="0" applyFont="1" applyAlignment="1">
      <alignment horizontal="right"/>
    </xf>
    <xf numFmtId="0" fontId="5" fillId="15" borderId="9" xfId="2" applyFont="1" applyFill="1" applyBorder="1"/>
    <xf numFmtId="0" fontId="5" fillId="15" borderId="10" xfId="2" applyFont="1" applyFill="1" applyBorder="1"/>
    <xf numFmtId="0" fontId="7" fillId="15" borderId="11" xfId="2" applyFont="1" applyFill="1" applyBorder="1" applyAlignment="1">
      <alignment wrapText="1"/>
    </xf>
    <xf numFmtId="0" fontId="7" fillId="15" borderId="1" xfId="2" applyFont="1" applyFill="1" applyBorder="1"/>
    <xf numFmtId="0" fontId="5" fillId="15" borderId="15" xfId="2" applyFont="1" applyFill="1" applyBorder="1"/>
    <xf numFmtId="165" fontId="5" fillId="15" borderId="16" xfId="2" applyNumberFormat="1" applyFont="1" applyFill="1" applyBorder="1"/>
    <xf numFmtId="0" fontId="7" fillId="15" borderId="14" xfId="2" applyFont="1" applyFill="1" applyBorder="1" applyAlignment="1">
      <alignment wrapText="1"/>
    </xf>
    <xf numFmtId="6" fontId="7" fillId="15" borderId="2" xfId="2" applyNumberFormat="1" applyFont="1" applyFill="1" applyBorder="1"/>
    <xf numFmtId="0" fontId="5" fillId="15" borderId="16" xfId="2" applyFont="1" applyFill="1" applyBorder="1"/>
    <xf numFmtId="0" fontId="5" fillId="15" borderId="19" xfId="2" applyFont="1" applyFill="1" applyBorder="1"/>
    <xf numFmtId="165" fontId="5" fillId="15" borderId="20" xfId="2" applyNumberFormat="1" applyFont="1" applyFill="1" applyBorder="1"/>
    <xf numFmtId="0" fontId="5" fillId="14" borderId="9" xfId="2" applyFont="1" applyFill="1" applyBorder="1"/>
    <xf numFmtId="0" fontId="5" fillId="14" borderId="10" xfId="2" applyFont="1" applyFill="1" applyBorder="1"/>
    <xf numFmtId="0" fontId="7" fillId="14" borderId="11" xfId="2" applyFont="1" applyFill="1" applyBorder="1" applyAlignment="1">
      <alignment wrapText="1"/>
    </xf>
    <xf numFmtId="0" fontId="7" fillId="14" borderId="1" xfId="2" applyFont="1" applyFill="1" applyBorder="1"/>
    <xf numFmtId="0" fontId="5" fillId="14" borderId="15" xfId="2" applyFont="1" applyFill="1" applyBorder="1"/>
    <xf numFmtId="164" fontId="5" fillId="14" borderId="16" xfId="2" applyNumberFormat="1" applyFont="1" applyFill="1" applyBorder="1"/>
    <xf numFmtId="0" fontId="7" fillId="14" borderId="14" xfId="2" applyFont="1" applyFill="1" applyBorder="1" applyAlignment="1">
      <alignment wrapText="1"/>
    </xf>
    <xf numFmtId="8" fontId="7" fillId="14" borderId="2" xfId="2" applyNumberFormat="1" applyFont="1" applyFill="1" applyBorder="1"/>
    <xf numFmtId="0" fontId="5" fillId="14" borderId="16" xfId="2" applyFont="1" applyFill="1" applyBorder="1"/>
    <xf numFmtId="0" fontId="5" fillId="14" borderId="19" xfId="2" applyFont="1" applyFill="1" applyBorder="1"/>
    <xf numFmtId="164" fontId="5" fillId="14" borderId="20" xfId="2" applyNumberFormat="1" applyFont="1" applyFill="1" applyBorder="1"/>
    <xf numFmtId="0" fontId="5" fillId="12" borderId="9" xfId="2" applyFont="1" applyFill="1" applyBorder="1"/>
    <xf numFmtId="0" fontId="5" fillId="12" borderId="10" xfId="2" applyFont="1" applyFill="1" applyBorder="1"/>
    <xf numFmtId="0" fontId="5" fillId="0" borderId="25" xfId="2" applyFont="1" applyFill="1" applyBorder="1"/>
    <xf numFmtId="0" fontId="7" fillId="12" borderId="11" xfId="2" applyFont="1" applyFill="1" applyBorder="1" applyAlignment="1">
      <alignment wrapText="1"/>
    </xf>
    <xf numFmtId="0" fontId="7" fillId="12" borderId="1" xfId="2" applyFont="1" applyFill="1" applyBorder="1"/>
    <xf numFmtId="0" fontId="5" fillId="12" borderId="15" xfId="2" applyFont="1" applyFill="1" applyBorder="1"/>
    <xf numFmtId="164" fontId="5" fillId="12" borderId="16" xfId="2" applyNumberFormat="1" applyFont="1" applyFill="1" applyBorder="1"/>
    <xf numFmtId="164" fontId="5" fillId="0" borderId="25" xfId="2" applyNumberFormat="1" applyFont="1" applyFill="1" applyBorder="1"/>
    <xf numFmtId="0" fontId="7" fillId="12" borderId="14" xfId="2" applyFont="1" applyFill="1" applyBorder="1" applyAlignment="1">
      <alignment wrapText="1"/>
    </xf>
    <xf numFmtId="8" fontId="7" fillId="12" borderId="2" xfId="2" applyNumberFormat="1" applyFont="1" applyFill="1" applyBorder="1"/>
    <xf numFmtId="0" fontId="5" fillId="12" borderId="16" xfId="2" applyFont="1" applyFill="1" applyBorder="1"/>
    <xf numFmtId="0" fontId="5" fillId="12" borderId="19" xfId="2" applyFont="1" applyFill="1" applyBorder="1"/>
    <xf numFmtId="164" fontId="5" fillId="12" borderId="20" xfId="2" applyNumberFormat="1" applyFont="1" applyFill="1" applyBorder="1"/>
    <xf numFmtId="0" fontId="5" fillId="11" borderId="9" xfId="2" applyFont="1" applyFill="1" applyBorder="1"/>
    <xf numFmtId="0" fontId="5" fillId="11" borderId="10" xfId="2" applyFont="1" applyFill="1" applyBorder="1"/>
    <xf numFmtId="0" fontId="7" fillId="11" borderId="11" xfId="2" applyFont="1" applyFill="1" applyBorder="1" applyAlignment="1">
      <alignment wrapText="1"/>
    </xf>
    <xf numFmtId="0" fontId="5" fillId="11" borderId="15" xfId="2" applyFont="1" applyFill="1" applyBorder="1"/>
    <xf numFmtId="164" fontId="5" fillId="11" borderId="16" xfId="2" applyNumberFormat="1" applyFont="1" applyFill="1" applyBorder="1"/>
    <xf numFmtId="0" fontId="7" fillId="11" borderId="14" xfId="2" applyFont="1" applyFill="1" applyBorder="1" applyAlignment="1">
      <alignment wrapText="1"/>
    </xf>
    <xf numFmtId="0" fontId="5" fillId="0" borderId="26" xfId="2" applyFont="1" applyFill="1" applyBorder="1"/>
    <xf numFmtId="0" fontId="5" fillId="0" borderId="27" xfId="2" applyFont="1" applyFill="1" applyBorder="1"/>
    <xf numFmtId="0" fontId="5" fillId="11" borderId="16" xfId="2" applyFont="1" applyFill="1" applyBorder="1"/>
    <xf numFmtId="0" fontId="5" fillId="11" borderId="19" xfId="2" applyFont="1" applyFill="1" applyBorder="1"/>
    <xf numFmtId="164" fontId="5" fillId="11" borderId="20" xfId="2" applyNumberFormat="1" applyFont="1" applyFill="1" applyBorder="1"/>
    <xf numFmtId="0" fontId="5" fillId="2" borderId="9" xfId="2" applyFont="1" applyFill="1" applyBorder="1"/>
    <xf numFmtId="0" fontId="7" fillId="2" borderId="10" xfId="2" applyFont="1" applyFill="1" applyBorder="1"/>
    <xf numFmtId="0" fontId="7" fillId="2" borderId="11" xfId="2" applyFont="1" applyFill="1" applyBorder="1" applyAlignment="1">
      <alignment wrapText="1"/>
    </xf>
    <xf numFmtId="0" fontId="7" fillId="2" borderId="1" xfId="2" applyFont="1" applyFill="1" applyBorder="1"/>
    <xf numFmtId="0" fontId="5" fillId="2" borderId="15" xfId="2" applyFont="1" applyFill="1" applyBorder="1"/>
    <xf numFmtId="164" fontId="7" fillId="2" borderId="16" xfId="2" applyNumberFormat="1" applyFont="1" applyFill="1" applyBorder="1"/>
    <xf numFmtId="0" fontId="7" fillId="2" borderId="14" xfId="2" applyFont="1" applyFill="1" applyBorder="1" applyAlignment="1">
      <alignment wrapText="1"/>
    </xf>
    <xf numFmtId="8" fontId="7" fillId="2" borderId="2" xfId="2" applyNumberFormat="1" applyFont="1" applyFill="1" applyBorder="1"/>
    <xf numFmtId="0" fontId="7" fillId="0" borderId="27" xfId="2" applyFont="1" applyFill="1" applyBorder="1"/>
    <xf numFmtId="0" fontId="7" fillId="2" borderId="16" xfId="2" applyFont="1" applyFill="1" applyBorder="1"/>
    <xf numFmtId="0" fontId="5" fillId="2" borderId="19" xfId="2" applyFont="1" applyFill="1" applyBorder="1"/>
    <xf numFmtId="164" fontId="7" fillId="2" borderId="20" xfId="2" applyNumberFormat="1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7" fillId="4" borderId="1" xfId="0" applyFont="1" applyFill="1" applyBorder="1" applyAlignment="1">
      <alignment wrapText="1"/>
    </xf>
    <xf numFmtId="0" fontId="7" fillId="4" borderId="23" xfId="0" applyFont="1" applyFill="1" applyBorder="1"/>
    <xf numFmtId="0" fontId="5" fillId="4" borderId="5" xfId="0" applyFont="1" applyFill="1" applyBorder="1"/>
    <xf numFmtId="164" fontId="5" fillId="4" borderId="6" xfId="0" applyNumberFormat="1" applyFont="1" applyFill="1" applyBorder="1"/>
    <xf numFmtId="0" fontId="7" fillId="4" borderId="2" xfId="0" applyFont="1" applyFill="1" applyBorder="1" applyAlignment="1">
      <alignment wrapText="1"/>
    </xf>
    <xf numFmtId="6" fontId="7" fillId="4" borderId="24" xfId="0" applyNumberFormat="1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6" borderId="9" xfId="0" applyFont="1" applyFill="1" applyBorder="1"/>
    <xf numFmtId="0" fontId="5" fillId="6" borderId="10" xfId="0" applyFont="1" applyFill="1" applyBorder="1"/>
    <xf numFmtId="0" fontId="7" fillId="6" borderId="11" xfId="0" applyFont="1" applyFill="1" applyBorder="1" applyAlignment="1">
      <alignment wrapText="1"/>
    </xf>
    <xf numFmtId="0" fontId="7" fillId="6" borderId="1" xfId="0" applyFont="1" applyFill="1" applyBorder="1"/>
    <xf numFmtId="0" fontId="5" fillId="6" borderId="12" xfId="0" applyFont="1" applyFill="1" applyBorder="1"/>
    <xf numFmtId="164" fontId="5" fillId="6" borderId="13" xfId="0" applyNumberFormat="1" applyFont="1" applyFill="1" applyBorder="1"/>
    <xf numFmtId="0" fontId="7" fillId="6" borderId="14" xfId="0" applyFont="1" applyFill="1" applyBorder="1" applyAlignment="1">
      <alignment wrapText="1"/>
    </xf>
    <xf numFmtId="6" fontId="7" fillId="6" borderId="2" xfId="0" applyNumberFormat="1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164" fontId="5" fillId="6" borderId="13" xfId="0" applyNumberFormat="1" applyFont="1" applyFill="1" applyBorder="1" applyAlignment="1">
      <alignment horizontal="right"/>
    </xf>
    <xf numFmtId="0" fontId="5" fillId="6" borderId="19" xfId="0" applyFont="1" applyFill="1" applyBorder="1"/>
    <xf numFmtId="165" fontId="5" fillId="6" borderId="20" xfId="0" applyNumberFormat="1" applyFont="1" applyFill="1" applyBorder="1" applyAlignment="1">
      <alignment horizontal="right"/>
    </xf>
    <xf numFmtId="0" fontId="5" fillId="7" borderId="9" xfId="0" applyFont="1" applyFill="1" applyBorder="1"/>
    <xf numFmtId="0" fontId="5" fillId="7" borderId="10" xfId="0" applyFont="1" applyFill="1" applyBorder="1"/>
    <xf numFmtId="0" fontId="7" fillId="8" borderId="11" xfId="0" applyFont="1" applyFill="1" applyBorder="1" applyAlignment="1">
      <alignment wrapText="1"/>
    </xf>
    <xf numFmtId="0" fontId="7" fillId="8" borderId="1" xfId="0" applyFont="1" applyFill="1" applyBorder="1"/>
    <xf numFmtId="0" fontId="5" fillId="7" borderId="12" xfId="0" applyFont="1" applyFill="1" applyBorder="1"/>
    <xf numFmtId="165" fontId="5" fillId="7" borderId="13" xfId="0" applyNumberFormat="1" applyFont="1" applyFill="1" applyBorder="1"/>
    <xf numFmtId="0" fontId="7" fillId="8" borderId="14" xfId="0" applyFont="1" applyFill="1" applyBorder="1" applyAlignment="1">
      <alignment wrapText="1"/>
    </xf>
    <xf numFmtId="6" fontId="7" fillId="8" borderId="2" xfId="0" applyNumberFormat="1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7" borderId="17" xfId="0" applyFont="1" applyFill="1" applyBorder="1"/>
    <xf numFmtId="0" fontId="5" fillId="7" borderId="18" xfId="0" applyFont="1" applyFill="1" applyBorder="1"/>
    <xf numFmtId="6" fontId="5" fillId="7" borderId="13" xfId="0" applyNumberFormat="1" applyFont="1" applyFill="1" applyBorder="1"/>
    <xf numFmtId="0" fontId="5" fillId="7" borderId="19" xfId="0" applyFont="1" applyFill="1" applyBorder="1"/>
    <xf numFmtId="6" fontId="5" fillId="7" borderId="20" xfId="0" applyNumberFormat="1" applyFont="1" applyFill="1" applyBorder="1"/>
    <xf numFmtId="0" fontId="5" fillId="9" borderId="9" xfId="0" applyFont="1" applyFill="1" applyBorder="1"/>
    <xf numFmtId="0" fontId="5" fillId="9" borderId="10" xfId="0" applyFont="1" applyFill="1" applyBorder="1"/>
    <xf numFmtId="0" fontId="7" fillId="9" borderId="1" xfId="0" applyFont="1" applyFill="1" applyBorder="1" applyAlignment="1">
      <alignment wrapText="1"/>
    </xf>
    <xf numFmtId="0" fontId="7" fillId="9" borderId="1" xfId="0" applyFont="1" applyFill="1" applyBorder="1"/>
    <xf numFmtId="0" fontId="5" fillId="9" borderId="12" xfId="0" applyFont="1" applyFill="1" applyBorder="1"/>
    <xf numFmtId="165" fontId="5" fillId="9" borderId="13" xfId="0" applyNumberFormat="1" applyFont="1" applyFill="1" applyBorder="1"/>
    <xf numFmtId="0" fontId="7" fillId="9" borderId="2" xfId="0" applyFont="1" applyFill="1" applyBorder="1" applyAlignment="1">
      <alignment wrapText="1"/>
    </xf>
    <xf numFmtId="165" fontId="7" fillId="9" borderId="2" xfId="0" applyNumberFormat="1" applyFont="1" applyFill="1" applyBorder="1"/>
    <xf numFmtId="0" fontId="5" fillId="9" borderId="17" xfId="0" applyFont="1" applyFill="1" applyBorder="1"/>
    <xf numFmtId="0" fontId="5" fillId="9" borderId="18" xfId="0" applyFont="1" applyFill="1" applyBorder="1"/>
    <xf numFmtId="6" fontId="5" fillId="9" borderId="13" xfId="0" applyNumberFormat="1" applyFont="1" applyFill="1" applyBorder="1"/>
    <xf numFmtId="0" fontId="5" fillId="9" borderId="19" xfId="0" applyFont="1" applyFill="1" applyBorder="1"/>
    <xf numFmtId="6" fontId="5" fillId="9" borderId="20" xfId="0" applyNumberFormat="1" applyFont="1" applyFill="1" applyBorder="1"/>
    <xf numFmtId="0" fontId="5" fillId="10" borderId="9" xfId="0" applyFont="1" applyFill="1" applyBorder="1"/>
    <xf numFmtId="0" fontId="5" fillId="10" borderId="10" xfId="0" applyFont="1" applyFill="1" applyBorder="1"/>
    <xf numFmtId="0" fontId="7" fillId="10" borderId="1" xfId="0" applyFont="1" applyFill="1" applyBorder="1" applyAlignment="1">
      <alignment wrapText="1"/>
    </xf>
    <xf numFmtId="0" fontId="7" fillId="10" borderId="1" xfId="0" applyFont="1" applyFill="1" applyBorder="1" applyAlignment="1">
      <alignment horizontal="right"/>
    </xf>
    <xf numFmtId="0" fontId="5" fillId="10" borderId="12" xfId="0" applyFont="1" applyFill="1" applyBorder="1"/>
    <xf numFmtId="165" fontId="5" fillId="10" borderId="13" xfId="1" applyNumberFormat="1" applyFont="1" applyFill="1" applyBorder="1"/>
    <xf numFmtId="0" fontId="7" fillId="10" borderId="2" xfId="0" applyFont="1" applyFill="1" applyBorder="1" applyAlignment="1">
      <alignment wrapText="1"/>
    </xf>
    <xf numFmtId="165" fontId="7" fillId="10" borderId="2" xfId="0" applyNumberFormat="1" applyFont="1" applyFill="1" applyBorder="1" applyAlignment="1">
      <alignment horizontal="right"/>
    </xf>
    <xf numFmtId="0" fontId="5" fillId="10" borderId="17" xfId="0" applyFont="1" applyFill="1" applyBorder="1"/>
    <xf numFmtId="0" fontId="5" fillId="10" borderId="18" xfId="0" applyFont="1" applyFill="1" applyBorder="1"/>
    <xf numFmtId="0" fontId="5" fillId="0" borderId="15" xfId="0" applyFont="1" applyFill="1" applyBorder="1"/>
    <xf numFmtId="165" fontId="5" fillId="0" borderId="16" xfId="1" applyNumberFormat="1" applyFont="1" applyFill="1" applyBorder="1"/>
    <xf numFmtId="0" fontId="5" fillId="10" borderId="19" xfId="0" applyFont="1" applyFill="1" applyBorder="1"/>
    <xf numFmtId="6" fontId="5" fillId="10" borderId="20" xfId="0" applyNumberFormat="1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5" fillId="3" borderId="12" xfId="0" applyFont="1" applyFill="1" applyBorder="1"/>
    <xf numFmtId="165" fontId="5" fillId="3" borderId="13" xfId="1" applyNumberFormat="1" applyFont="1" applyFill="1" applyBorder="1"/>
    <xf numFmtId="0" fontId="7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>
      <alignment horizontal="right"/>
    </xf>
    <xf numFmtId="0" fontId="5" fillId="3" borderId="17" xfId="0" applyFont="1" applyFill="1" applyBorder="1"/>
    <xf numFmtId="0" fontId="5" fillId="3" borderId="18" xfId="0" applyFont="1" applyFill="1" applyBorder="1"/>
    <xf numFmtId="164" fontId="5" fillId="3" borderId="13" xfId="1" applyNumberFormat="1" applyFont="1" applyFill="1" applyBorder="1"/>
    <xf numFmtId="0" fontId="7" fillId="0" borderId="21" xfId="0" applyFont="1" applyBorder="1"/>
    <xf numFmtId="0" fontId="7" fillId="0" borderId="22" xfId="0" applyFont="1" applyBorder="1"/>
    <xf numFmtId="0" fontId="7" fillId="0" borderId="0" xfId="0" applyFont="1" applyAlignment="1">
      <alignment wrapText="1"/>
    </xf>
    <xf numFmtId="165" fontId="5" fillId="0" borderId="0" xfId="0" applyNumberFormat="1" applyFont="1"/>
    <xf numFmtId="10" fontId="5" fillId="0" borderId="0" xfId="0" applyNumberFormat="1" applyFont="1"/>
    <xf numFmtId="0" fontId="7" fillId="11" borderId="1" xfId="2" applyFont="1" applyFill="1" applyBorder="1"/>
    <xf numFmtId="8" fontId="7" fillId="11" borderId="2" xfId="2" applyNumberFormat="1" applyFont="1" applyFill="1" applyBorder="1"/>
    <xf numFmtId="0" fontId="14" fillId="0" borderId="0" xfId="0" applyFont="1"/>
    <xf numFmtId="165" fontId="5" fillId="0" borderId="48" xfId="3" applyNumberFormat="1" applyFont="1" applyBorder="1"/>
    <xf numFmtId="0" fontId="7" fillId="19" borderId="42" xfId="3" applyFont="1" applyFill="1" applyBorder="1" applyAlignment="1">
      <alignment horizontal="center" wrapText="1"/>
    </xf>
    <xf numFmtId="0" fontId="7" fillId="19" borderId="42" xfId="3" applyFont="1" applyFill="1" applyBorder="1" applyAlignment="1">
      <alignment horizontal="center"/>
    </xf>
    <xf numFmtId="0" fontId="7" fillId="18" borderId="42" xfId="3" applyFont="1" applyFill="1" applyBorder="1" applyAlignment="1">
      <alignment horizontal="center" wrapText="1"/>
    </xf>
    <xf numFmtId="0" fontId="5" fillId="0" borderId="1" xfId="3" applyFont="1" applyBorder="1"/>
    <xf numFmtId="0" fontId="5" fillId="0" borderId="51" xfId="3" applyFont="1" applyBorder="1"/>
    <xf numFmtId="0" fontId="5" fillId="0" borderId="45" xfId="3" applyFont="1" applyBorder="1"/>
    <xf numFmtId="0" fontId="5" fillId="0" borderId="52" xfId="3" applyFont="1" applyBorder="1"/>
    <xf numFmtId="165" fontId="5" fillId="0" borderId="46" xfId="3" applyNumberFormat="1" applyFont="1" applyBorder="1"/>
    <xf numFmtId="0" fontId="5" fillId="0" borderId="47" xfId="3" applyFont="1" applyBorder="1"/>
    <xf numFmtId="0" fontId="5" fillId="0" borderId="53" xfId="3" applyFont="1" applyBorder="1"/>
    <xf numFmtId="0" fontId="5" fillId="0" borderId="2" xfId="3" applyFont="1" applyBorder="1"/>
    <xf numFmtId="0" fontId="5" fillId="0" borderId="54" xfId="3" applyFont="1" applyBorder="1"/>
    <xf numFmtId="0" fontId="7" fillId="16" borderId="50" xfId="3" applyFont="1" applyFill="1" applyBorder="1"/>
    <xf numFmtId="0" fontId="7" fillId="16" borderId="19" xfId="3" applyFont="1" applyFill="1" applyBorder="1"/>
    <xf numFmtId="0" fontId="5" fillId="0" borderId="55" xfId="3" applyFont="1" applyBorder="1"/>
    <xf numFmtId="165" fontId="5" fillId="0" borderId="56" xfId="3" applyNumberFormat="1" applyFont="1" applyBorder="1"/>
    <xf numFmtId="0" fontId="5" fillId="0" borderId="63" xfId="3" applyFont="1" applyBorder="1"/>
    <xf numFmtId="165" fontId="5" fillId="0" borderId="64" xfId="3" applyNumberFormat="1" applyFont="1" applyBorder="1"/>
    <xf numFmtId="0" fontId="5" fillId="0" borderId="57" xfId="3" applyFont="1" applyBorder="1"/>
    <xf numFmtId="165" fontId="5" fillId="0" borderId="58" xfId="3" applyNumberFormat="1" applyFont="1" applyBorder="1"/>
    <xf numFmtId="0" fontId="5" fillId="0" borderId="59" xfId="3" applyFont="1" applyBorder="1"/>
    <xf numFmtId="165" fontId="5" fillId="0" borderId="59" xfId="3" applyNumberFormat="1" applyFont="1" applyBorder="1"/>
    <xf numFmtId="165" fontId="16" fillId="0" borderId="46" xfId="0" applyNumberFormat="1" applyFont="1" applyBorder="1"/>
    <xf numFmtId="0" fontId="5" fillId="0" borderId="65" xfId="3" applyFont="1" applyBorder="1"/>
    <xf numFmtId="165" fontId="16" fillId="0" borderId="59" xfId="0" applyNumberFormat="1" applyFont="1" applyBorder="1"/>
    <xf numFmtId="165" fontId="16" fillId="0" borderId="48" xfId="0" applyNumberFormat="1" applyFont="1" applyBorder="1"/>
    <xf numFmtId="0" fontId="5" fillId="0" borderId="61" xfId="3" applyFont="1" applyBorder="1"/>
    <xf numFmtId="0" fontId="7" fillId="20" borderId="42" xfId="3" applyFont="1" applyFill="1" applyBorder="1" applyAlignment="1">
      <alignment horizontal="center" wrapText="1"/>
    </xf>
    <xf numFmtId="0" fontId="7" fillId="20" borderId="42" xfId="3" applyFont="1" applyFill="1" applyBorder="1" applyAlignment="1">
      <alignment horizontal="center"/>
    </xf>
    <xf numFmtId="0" fontId="7" fillId="17" borderId="43" xfId="3" applyFont="1" applyFill="1" applyBorder="1" applyAlignment="1">
      <alignment horizontal="center"/>
    </xf>
    <xf numFmtId="0" fontId="7" fillId="17" borderId="43" xfId="3" applyFont="1" applyFill="1" applyBorder="1" applyAlignment="1">
      <alignment horizontal="center" wrapText="1"/>
    </xf>
    <xf numFmtId="0" fontId="7" fillId="16" borderId="42" xfId="3" applyFont="1" applyFill="1" applyBorder="1"/>
    <xf numFmtId="165" fontId="7" fillId="16" borderId="42" xfId="3" applyNumberFormat="1" applyFont="1" applyFill="1" applyBorder="1"/>
    <xf numFmtId="166" fontId="7" fillId="16" borderId="19" xfId="3" applyNumberFormat="1" applyFont="1" applyFill="1" applyBorder="1"/>
    <xf numFmtId="166" fontId="5" fillId="0" borderId="44" xfId="3" applyNumberFormat="1" applyFont="1" applyBorder="1"/>
    <xf numFmtId="166" fontId="5" fillId="0" borderId="56" xfId="3" applyNumberFormat="1" applyFont="1" applyBorder="1"/>
    <xf numFmtId="166" fontId="5" fillId="0" borderId="46" xfId="3" applyNumberFormat="1" applyFont="1" applyBorder="1"/>
    <xf numFmtId="166" fontId="5" fillId="0" borderId="58" xfId="3" applyNumberFormat="1" applyFont="1" applyBorder="1"/>
    <xf numFmtId="166" fontId="5" fillId="0" borderId="48" xfId="3" applyNumberFormat="1" applyFont="1" applyBorder="1"/>
    <xf numFmtId="166" fontId="5" fillId="0" borderId="59" xfId="3" applyNumberFormat="1" applyFont="1" applyBorder="1"/>
    <xf numFmtId="166" fontId="16" fillId="0" borderId="48" xfId="0" applyNumberFormat="1" applyFont="1" applyBorder="1"/>
    <xf numFmtId="166" fontId="16" fillId="0" borderId="46" xfId="0" applyNumberFormat="1" applyFont="1" applyBorder="1"/>
    <xf numFmtId="0" fontId="5" fillId="0" borderId="66" xfId="3" applyFont="1" applyBorder="1"/>
    <xf numFmtId="166" fontId="16" fillId="0" borderId="66" xfId="0" applyNumberFormat="1" applyFont="1" applyBorder="1"/>
    <xf numFmtId="0" fontId="5" fillId="0" borderId="67" xfId="3" applyFont="1" applyBorder="1"/>
    <xf numFmtId="0" fontId="7" fillId="18" borderId="71" xfId="3" applyFont="1" applyFill="1" applyBorder="1" applyAlignment="1">
      <alignment horizontal="center"/>
    </xf>
    <xf numFmtId="165" fontId="5" fillId="0" borderId="72" xfId="3" applyNumberFormat="1" applyFont="1" applyBorder="1"/>
    <xf numFmtId="165" fontId="5" fillId="0" borderId="73" xfId="3" applyNumberFormat="1" applyFont="1" applyBorder="1"/>
    <xf numFmtId="165" fontId="5" fillId="0" borderId="74" xfId="3" applyNumberFormat="1" applyFont="1" applyBorder="1"/>
    <xf numFmtId="165" fontId="5" fillId="0" borderId="0" xfId="3" applyNumberFormat="1" applyFont="1" applyBorder="1"/>
    <xf numFmtId="165" fontId="5" fillId="0" borderId="73" xfId="3" applyNumberFormat="1" applyFont="1" applyBorder="1" applyAlignment="1">
      <alignment horizontal="right" wrapText="1"/>
    </xf>
    <xf numFmtId="165" fontId="5" fillId="0" borderId="75" xfId="3" applyNumberFormat="1" applyFont="1" applyBorder="1"/>
    <xf numFmtId="165" fontId="7" fillId="16" borderId="26" xfId="3" applyNumberFormat="1" applyFont="1" applyFill="1" applyBorder="1"/>
    <xf numFmtId="0" fontId="5" fillId="21" borderId="76" xfId="0" applyFont="1" applyFill="1" applyBorder="1"/>
    <xf numFmtId="0" fontId="5" fillId="21" borderId="81" xfId="0" applyFont="1" applyFill="1" applyBorder="1"/>
    <xf numFmtId="0" fontId="7" fillId="21" borderId="79" xfId="0" applyFont="1" applyFill="1" applyBorder="1" applyAlignment="1">
      <alignment horizontal="center" wrapText="1"/>
    </xf>
    <xf numFmtId="0" fontId="7" fillId="21" borderId="80" xfId="0" applyFont="1" applyFill="1" applyBorder="1" applyAlignment="1">
      <alignment horizontal="center" wrapText="1"/>
    </xf>
    <xf numFmtId="3" fontId="7" fillId="21" borderId="77" xfId="0" applyNumberFormat="1" applyFont="1" applyFill="1" applyBorder="1"/>
    <xf numFmtId="165" fontId="7" fillId="21" borderId="78" xfId="0" applyNumberFormat="1" applyFont="1" applyFill="1" applyBorder="1"/>
    <xf numFmtId="0" fontId="7" fillId="16" borderId="42" xfId="3" applyFont="1" applyFill="1" applyBorder="1" applyAlignment="1">
      <alignment horizontal="center" wrapText="1"/>
    </xf>
    <xf numFmtId="0" fontId="7" fillId="16" borderId="42" xfId="3" applyFont="1" applyFill="1" applyBorder="1" applyAlignment="1">
      <alignment horizontal="center"/>
    </xf>
    <xf numFmtId="0" fontId="7" fillId="5" borderId="43" xfId="3" applyFont="1" applyFill="1" applyBorder="1" applyAlignment="1">
      <alignment horizontal="center"/>
    </xf>
    <xf numFmtId="0" fontId="17" fillId="0" borderId="59" xfId="3" applyFont="1" applyBorder="1"/>
    <xf numFmtId="166" fontId="17" fillId="0" borderId="48" xfId="3" applyNumberFormat="1" applyFont="1" applyBorder="1"/>
    <xf numFmtId="166" fontId="17" fillId="0" borderId="59" xfId="3" applyNumberFormat="1" applyFont="1" applyBorder="1"/>
    <xf numFmtId="0" fontId="17" fillId="0" borderId="65" xfId="3" applyFont="1" applyBorder="1"/>
    <xf numFmtId="166" fontId="18" fillId="0" borderId="59" xfId="0" applyNumberFormat="1" applyFont="1" applyBorder="1"/>
    <xf numFmtId="0" fontId="17" fillId="0" borderId="61" xfId="3" applyFont="1" applyBorder="1"/>
    <xf numFmtId="166" fontId="17" fillId="0" borderId="83" xfId="3" applyNumberFormat="1" applyFont="1" applyBorder="1"/>
    <xf numFmtId="0" fontId="7" fillId="22" borderId="42" xfId="3" applyFont="1" applyFill="1" applyBorder="1" applyAlignment="1">
      <alignment horizontal="center" wrapText="1"/>
    </xf>
    <xf numFmtId="0" fontId="7" fillId="22" borderId="42" xfId="3" applyFont="1" applyFill="1" applyBorder="1" applyAlignment="1">
      <alignment horizontal="center"/>
    </xf>
    <xf numFmtId="0" fontId="17" fillId="0" borderId="1" xfId="3" applyFont="1" applyBorder="1"/>
    <xf numFmtId="166" fontId="17" fillId="0" borderId="23" xfId="3" applyNumberFormat="1" applyFont="1" applyBorder="1"/>
    <xf numFmtId="0" fontId="17" fillId="0" borderId="67" xfId="3" applyFont="1" applyBorder="1"/>
    <xf numFmtId="166" fontId="17" fillId="0" borderId="84" xfId="3" applyNumberFormat="1" applyFont="1" applyBorder="1"/>
    <xf numFmtId="0" fontId="4" fillId="5" borderId="0" xfId="0" applyFont="1" applyFill="1" applyAlignment="1">
      <alignment horizontal="right"/>
    </xf>
    <xf numFmtId="0" fontId="2" fillId="22" borderId="9" xfId="2" applyFill="1" applyBorder="1"/>
    <xf numFmtId="0" fontId="2" fillId="22" borderId="10" xfId="2" applyFont="1" applyFill="1" applyBorder="1"/>
    <xf numFmtId="0" fontId="2" fillId="22" borderId="15" xfId="2" applyFill="1" applyBorder="1"/>
    <xf numFmtId="165" fontId="2" fillId="22" borderId="16" xfId="2" applyNumberFormat="1" applyFont="1" applyFill="1" applyBorder="1"/>
    <xf numFmtId="0" fontId="2" fillId="22" borderId="16" xfId="2" applyFont="1" applyFill="1" applyBorder="1"/>
    <xf numFmtId="0" fontId="15" fillId="22" borderId="11" xfId="2" applyFont="1" applyFill="1" applyBorder="1" applyAlignment="1">
      <alignment wrapText="1"/>
    </xf>
    <xf numFmtId="0" fontId="15" fillId="22" borderId="1" xfId="2" applyFont="1" applyFill="1" applyBorder="1"/>
    <xf numFmtId="0" fontId="15" fillId="22" borderId="14" xfId="2" applyFont="1" applyFill="1" applyBorder="1" applyAlignment="1">
      <alignment wrapText="1"/>
    </xf>
    <xf numFmtId="6" fontId="15" fillId="22" borderId="2" xfId="2" applyNumberFormat="1" applyFont="1" applyFill="1" applyBorder="1"/>
    <xf numFmtId="0" fontId="4" fillId="5" borderId="0" xfId="0" applyFont="1" applyFill="1" applyAlignment="1">
      <alignment horizontal="left"/>
    </xf>
    <xf numFmtId="0" fontId="2" fillId="15" borderId="9" xfId="2" applyFill="1" applyBorder="1"/>
    <xf numFmtId="0" fontId="2" fillId="15" borderId="10" xfId="2" applyFont="1" applyFill="1" applyBorder="1"/>
    <xf numFmtId="0" fontId="2" fillId="15" borderId="15" xfId="2" applyFill="1" applyBorder="1"/>
    <xf numFmtId="165" fontId="2" fillId="15" borderId="16" xfId="2" applyNumberFormat="1" applyFont="1" applyFill="1" applyBorder="1"/>
    <xf numFmtId="0" fontId="15" fillId="15" borderId="11" xfId="2" applyFont="1" applyFill="1" applyBorder="1" applyAlignment="1">
      <alignment wrapText="1"/>
    </xf>
    <xf numFmtId="0" fontId="15" fillId="15" borderId="1" xfId="2" applyFont="1" applyFill="1" applyBorder="1"/>
    <xf numFmtId="0" fontId="15" fillId="15" borderId="14" xfId="2" applyFont="1" applyFill="1" applyBorder="1" applyAlignment="1">
      <alignment wrapText="1"/>
    </xf>
    <xf numFmtId="6" fontId="15" fillId="15" borderId="2" xfId="2" applyNumberFormat="1" applyFont="1" applyFill="1" applyBorder="1"/>
    <xf numFmtId="0" fontId="2" fillId="15" borderId="16" xfId="2" applyFont="1" applyFill="1" applyBorder="1"/>
    <xf numFmtId="0" fontId="2" fillId="23" borderId="9" xfId="2" applyFill="1" applyBorder="1"/>
    <xf numFmtId="0" fontId="2" fillId="23" borderId="10" xfId="2" applyFont="1" applyFill="1" applyBorder="1"/>
    <xf numFmtId="0" fontId="2" fillId="23" borderId="15" xfId="2" applyFill="1" applyBorder="1"/>
    <xf numFmtId="165" fontId="2" fillId="23" borderId="16" xfId="2" applyNumberFormat="1" applyFont="1" applyFill="1" applyBorder="1"/>
    <xf numFmtId="0" fontId="2" fillId="23" borderId="16" xfId="2" applyFont="1" applyFill="1" applyBorder="1"/>
    <xf numFmtId="0" fontId="15" fillId="23" borderId="11" xfId="2" applyFont="1" applyFill="1" applyBorder="1" applyAlignment="1">
      <alignment wrapText="1"/>
    </xf>
    <xf numFmtId="0" fontId="15" fillId="23" borderId="1" xfId="2" applyFont="1" applyFill="1" applyBorder="1"/>
    <xf numFmtId="0" fontId="15" fillId="23" borderId="14" xfId="2" applyFont="1" applyFill="1" applyBorder="1" applyAlignment="1">
      <alignment wrapText="1"/>
    </xf>
    <xf numFmtId="6" fontId="15" fillId="23" borderId="2" xfId="2" applyNumberFormat="1" applyFont="1" applyFill="1" applyBorder="1"/>
    <xf numFmtId="0" fontId="2" fillId="23" borderId="19" xfId="2" applyFill="1" applyBorder="1"/>
    <xf numFmtId="165" fontId="2" fillId="23" borderId="20" xfId="2" applyNumberFormat="1" applyFont="1" applyFill="1" applyBorder="1"/>
    <xf numFmtId="0" fontId="7" fillId="15" borderId="42" xfId="3" applyFont="1" applyFill="1" applyBorder="1" applyAlignment="1">
      <alignment horizontal="center" wrapText="1"/>
    </xf>
    <xf numFmtId="0" fontId="7" fillId="15" borderId="42" xfId="3" applyFont="1" applyFill="1" applyBorder="1" applyAlignment="1">
      <alignment horizontal="center"/>
    </xf>
    <xf numFmtId="165" fontId="7" fillId="16" borderId="19" xfId="3" applyNumberFormat="1" applyFont="1" applyFill="1" applyBorder="1"/>
    <xf numFmtId="0" fontId="17" fillId="0" borderId="52" xfId="3" applyFont="1" applyBorder="1"/>
    <xf numFmtId="166" fontId="17" fillId="0" borderId="46" xfId="3" applyNumberFormat="1" applyFont="1" applyBorder="1"/>
    <xf numFmtId="166" fontId="18" fillId="0" borderId="46" xfId="0" applyNumberFormat="1" applyFont="1" applyBorder="1"/>
    <xf numFmtId="0" fontId="17" fillId="0" borderId="54" xfId="3" applyFont="1" applyBorder="1"/>
    <xf numFmtId="166" fontId="17" fillId="0" borderId="85" xfId="3" applyNumberFormat="1" applyFont="1" applyBorder="1"/>
    <xf numFmtId="0" fontId="17" fillId="0" borderId="86" xfId="3" applyFont="1" applyBorder="1"/>
    <xf numFmtId="166" fontId="17" fillId="0" borderId="87" xfId="3" applyNumberFormat="1" applyFont="1" applyBorder="1"/>
    <xf numFmtId="165" fontId="5" fillId="0" borderId="82" xfId="3" applyNumberFormat="1" applyFont="1" applyBorder="1"/>
    <xf numFmtId="1" fontId="5" fillId="0" borderId="52" xfId="3" applyNumberFormat="1" applyFont="1" applyBorder="1"/>
    <xf numFmtId="1" fontId="7" fillId="16" borderId="19" xfId="3" applyNumberFormat="1" applyFont="1" applyFill="1" applyBorder="1"/>
    <xf numFmtId="0" fontId="2" fillId="15" borderId="19" xfId="2" applyFill="1" applyBorder="1"/>
    <xf numFmtId="165" fontId="2" fillId="15" borderId="20" xfId="2" applyNumberFormat="1" applyFont="1" applyFill="1" applyBorder="1"/>
    <xf numFmtId="0" fontId="2" fillId="22" borderId="19" xfId="2" applyFill="1" applyBorder="1"/>
    <xf numFmtId="165" fontId="2" fillId="22" borderId="20" xfId="2" applyNumberFormat="1" applyFont="1" applyFill="1" applyBorder="1"/>
    <xf numFmtId="0" fontId="7" fillId="23" borderId="43" xfId="3" applyFont="1" applyFill="1" applyBorder="1" applyAlignment="1">
      <alignment horizontal="center"/>
    </xf>
    <xf numFmtId="0" fontId="7" fillId="23" borderId="43" xfId="3" applyFont="1" applyFill="1" applyBorder="1" applyAlignment="1">
      <alignment horizontal="center" wrapText="1"/>
    </xf>
    <xf numFmtId="165" fontId="5" fillId="0" borderId="9" xfId="3" applyNumberFormat="1" applyFont="1" applyBorder="1"/>
    <xf numFmtId="165" fontId="5" fillId="0" borderId="88" xfId="3" applyNumberFormat="1" applyFont="1" applyBorder="1"/>
    <xf numFmtId="165" fontId="5" fillId="0" borderId="14" xfId="3" applyNumberFormat="1" applyFont="1" applyBorder="1"/>
    <xf numFmtId="1" fontId="5" fillId="0" borderId="9" xfId="3" applyNumberFormat="1" applyFont="1" applyBorder="1"/>
    <xf numFmtId="1" fontId="5" fillId="0" borderId="88" xfId="3" applyNumberFormat="1" applyFont="1" applyBorder="1"/>
    <xf numFmtId="1" fontId="5" fillId="0" borderId="82" xfId="3" applyNumberFormat="1" applyFont="1" applyBorder="1"/>
    <xf numFmtId="1" fontId="5" fillId="0" borderId="14" xfId="3" applyNumberFormat="1" applyFont="1" applyBorder="1"/>
    <xf numFmtId="0" fontId="2" fillId="24" borderId="9" xfId="2" applyFill="1" applyBorder="1"/>
    <xf numFmtId="0" fontId="2" fillId="24" borderId="15" xfId="2" applyFill="1" applyBorder="1"/>
    <xf numFmtId="0" fontId="15" fillId="24" borderId="11" xfId="2" applyFont="1" applyFill="1" applyBorder="1" applyAlignment="1">
      <alignment wrapText="1"/>
    </xf>
    <xf numFmtId="0" fontId="15" fillId="24" borderId="1" xfId="2" applyFont="1" applyFill="1" applyBorder="1"/>
    <xf numFmtId="0" fontId="15" fillId="24" borderId="14" xfId="2" applyFont="1" applyFill="1" applyBorder="1" applyAlignment="1">
      <alignment wrapText="1"/>
    </xf>
    <xf numFmtId="6" fontId="15" fillId="24" borderId="2" xfId="2" applyNumberFormat="1" applyFont="1" applyFill="1" applyBorder="1"/>
    <xf numFmtId="0" fontId="2" fillId="24" borderId="10" xfId="2" applyFill="1" applyBorder="1"/>
    <xf numFmtId="165" fontId="2" fillId="24" borderId="16" xfId="2" applyNumberFormat="1" applyFill="1" applyBorder="1"/>
    <xf numFmtId="0" fontId="2" fillId="24" borderId="16" xfId="2" applyFill="1" applyBorder="1"/>
    <xf numFmtId="0" fontId="5" fillId="5" borderId="0" xfId="0" applyFont="1" applyFill="1"/>
    <xf numFmtId="0" fontId="5" fillId="5" borderId="0" xfId="0" applyFont="1" applyFill="1" applyAlignment="1">
      <alignment wrapText="1"/>
    </xf>
    <xf numFmtId="0" fontId="2" fillId="5" borderId="15" xfId="2" applyFill="1" applyBorder="1"/>
    <xf numFmtId="0" fontId="2" fillId="5" borderId="16" xfId="2" applyFont="1" applyFill="1" applyBorder="1"/>
    <xf numFmtId="0" fontId="2" fillId="24" borderId="19" xfId="2" applyFill="1" applyBorder="1"/>
    <xf numFmtId="165" fontId="2" fillId="24" borderId="20" xfId="2" applyNumberFormat="1" applyFill="1" applyBorder="1"/>
    <xf numFmtId="0" fontId="7" fillId="24" borderId="43" xfId="3" applyFont="1" applyFill="1" applyBorder="1" applyAlignment="1">
      <alignment horizontal="center" wrapText="1"/>
    </xf>
    <xf numFmtId="0" fontId="7" fillId="24" borderId="43" xfId="3" applyFont="1" applyFill="1" applyBorder="1" applyAlignment="1">
      <alignment horizontal="center"/>
    </xf>
    <xf numFmtId="165" fontId="17" fillId="0" borderId="23" xfId="3" applyNumberFormat="1" applyFont="1" applyBorder="1"/>
    <xf numFmtId="0" fontId="17" fillId="0" borderId="57" xfId="3" applyFont="1" applyBorder="1"/>
    <xf numFmtId="165" fontId="17" fillId="0" borderId="58" xfId="3" applyNumberFormat="1" applyFont="1" applyBorder="1"/>
    <xf numFmtId="165" fontId="17" fillId="0" borderId="48" xfId="3" applyNumberFormat="1" applyFont="1" applyBorder="1"/>
    <xf numFmtId="165" fontId="17" fillId="0" borderId="59" xfId="3" applyNumberFormat="1" applyFont="1" applyBorder="1"/>
    <xf numFmtId="165" fontId="17" fillId="0" borderId="89" xfId="3" applyNumberFormat="1" applyFont="1" applyBorder="1"/>
    <xf numFmtId="0" fontId="17" fillId="0" borderId="45" xfId="3" applyFont="1" applyBorder="1"/>
    <xf numFmtId="165" fontId="17" fillId="0" borderId="90" xfId="3" applyNumberFormat="1" applyFont="1" applyBorder="1"/>
    <xf numFmtId="0" fontId="17" fillId="0" borderId="66" xfId="3" applyFont="1" applyBorder="1"/>
    <xf numFmtId="165" fontId="17" fillId="0" borderId="91" xfId="3" applyNumberFormat="1" applyFont="1" applyBorder="1"/>
    <xf numFmtId="1" fontId="5" fillId="0" borderId="92" xfId="3" applyNumberFormat="1" applyFont="1" applyBorder="1"/>
    <xf numFmtId="165" fontId="5" fillId="0" borderId="67" xfId="3" applyNumberFormat="1" applyFont="1" applyBorder="1"/>
    <xf numFmtId="0" fontId="2" fillId="25" borderId="9" xfId="2" applyFill="1" applyBorder="1"/>
    <xf numFmtId="0" fontId="2" fillId="25" borderId="15" xfId="2" applyFill="1" applyBorder="1"/>
    <xf numFmtId="0" fontId="15" fillId="25" borderId="11" xfId="2" applyFont="1" applyFill="1" applyBorder="1" applyAlignment="1">
      <alignment wrapText="1"/>
    </xf>
    <xf numFmtId="0" fontId="15" fillId="25" borderId="14" xfId="2" applyFont="1" applyFill="1" applyBorder="1" applyAlignment="1">
      <alignment wrapText="1"/>
    </xf>
    <xf numFmtId="3" fontId="15" fillId="25" borderId="1" xfId="2" applyNumberFormat="1" applyFont="1" applyFill="1" applyBorder="1"/>
    <xf numFmtId="165" fontId="15" fillId="25" borderId="2" xfId="2" applyNumberFormat="1" applyFont="1" applyFill="1" applyBorder="1"/>
    <xf numFmtId="0" fontId="2" fillId="25" borderId="10" xfId="2" applyFill="1" applyBorder="1"/>
    <xf numFmtId="165" fontId="2" fillId="25" borderId="16" xfId="2" applyNumberFormat="1" applyFill="1" applyBorder="1"/>
    <xf numFmtId="0" fontId="2" fillId="25" borderId="16" xfId="2" applyFill="1" applyBorder="1"/>
    <xf numFmtId="0" fontId="7" fillId="25" borderId="43" xfId="3" applyFont="1" applyFill="1" applyBorder="1" applyAlignment="1">
      <alignment horizontal="center" wrapText="1"/>
    </xf>
    <xf numFmtId="0" fontId="7" fillId="25" borderId="43" xfId="3" applyFont="1" applyFill="1" applyBorder="1" applyAlignment="1">
      <alignment horizontal="center"/>
    </xf>
    <xf numFmtId="0" fontId="5" fillId="0" borderId="88" xfId="3" applyFont="1" applyBorder="1"/>
    <xf numFmtId="165" fontId="5" fillId="0" borderId="1" xfId="3" applyNumberFormat="1" applyFont="1" applyBorder="1"/>
    <xf numFmtId="165" fontId="5" fillId="0" borderId="45" xfId="3" applyNumberFormat="1" applyFont="1" applyBorder="1"/>
    <xf numFmtId="165" fontId="5" fillId="0" borderId="2" xfId="3" applyNumberFormat="1" applyFont="1" applyBorder="1"/>
    <xf numFmtId="165" fontId="7" fillId="21" borderId="93" xfId="0" applyNumberFormat="1" applyFont="1" applyFill="1" applyBorder="1"/>
    <xf numFmtId="165" fontId="7" fillId="21" borderId="94" xfId="0" applyNumberFormat="1" applyFont="1" applyFill="1" applyBorder="1"/>
    <xf numFmtId="165" fontId="7" fillId="21" borderId="95" xfId="0" applyNumberFormat="1" applyFont="1" applyFill="1" applyBorder="1"/>
    <xf numFmtId="1" fontId="7" fillId="21" borderId="1" xfId="0" applyNumberFormat="1" applyFont="1" applyFill="1" applyBorder="1"/>
    <xf numFmtId="1" fontId="7" fillId="21" borderId="45" xfId="0" applyNumberFormat="1" applyFont="1" applyFill="1" applyBorder="1"/>
    <xf numFmtId="1" fontId="7" fillId="21" borderId="2" xfId="0" applyNumberFormat="1" applyFont="1" applyFill="1" applyBorder="1"/>
    <xf numFmtId="0" fontId="10" fillId="0" borderId="28" xfId="0" applyFont="1" applyBorder="1" applyAlignment="1">
      <alignment wrapText="1"/>
    </xf>
    <xf numFmtId="0" fontId="10" fillId="0" borderId="29" xfId="0" applyFont="1" applyBorder="1" applyAlignment="1"/>
    <xf numFmtId="0" fontId="10" fillId="0" borderId="30" xfId="0" applyFont="1" applyBorder="1" applyAlignment="1"/>
    <xf numFmtId="0" fontId="7" fillId="13" borderId="31" xfId="0" applyFont="1" applyFill="1" applyBorder="1" applyAlignment="1">
      <alignment horizontal="center"/>
    </xf>
    <xf numFmtId="0" fontId="5" fillId="13" borderId="32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9" fillId="13" borderId="34" xfId="0" applyFont="1" applyFill="1" applyBorder="1" applyAlignment="1">
      <alignment horizontal="center"/>
    </xf>
    <xf numFmtId="0" fontId="5" fillId="13" borderId="35" xfId="0" applyFont="1" applyFill="1" applyBorder="1" applyAlignment="1">
      <alignment horizontal="center"/>
    </xf>
    <xf numFmtId="0" fontId="5" fillId="0" borderId="35" xfId="0" applyFont="1" applyBorder="1"/>
    <xf numFmtId="0" fontId="5" fillId="0" borderId="36" xfId="0" applyFont="1" applyBorder="1"/>
    <xf numFmtId="3" fontId="7" fillId="0" borderId="11" xfId="0" applyNumberFormat="1" applyFont="1" applyBorder="1"/>
    <xf numFmtId="0" fontId="5" fillId="0" borderId="37" xfId="0" applyFont="1" applyBorder="1"/>
    <xf numFmtId="0" fontId="5" fillId="0" borderId="38" xfId="0" applyFont="1" applyBorder="1"/>
    <xf numFmtId="6" fontId="7" fillId="0" borderId="39" xfId="0" applyNumberFormat="1" applyFont="1" applyBorder="1"/>
    <xf numFmtId="0" fontId="5" fillId="0" borderId="40" xfId="0" applyFont="1" applyBorder="1"/>
    <xf numFmtId="0" fontId="5" fillId="0" borderId="41" xfId="0" applyFont="1" applyBorder="1"/>
    <xf numFmtId="0" fontId="7" fillId="18" borderId="26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0" fontId="7" fillId="16" borderId="26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center"/>
    </xf>
    <xf numFmtId="0" fontId="7" fillId="19" borderId="26" xfId="0" applyFont="1" applyFill="1" applyBorder="1" applyAlignment="1">
      <alignment horizontal="center"/>
    </xf>
    <xf numFmtId="0" fontId="7" fillId="19" borderId="27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15" fillId="20" borderId="27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15" fillId="25" borderId="27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center"/>
    </xf>
    <xf numFmtId="0" fontId="7" fillId="23" borderId="26" xfId="0" applyFont="1" applyFill="1" applyBorder="1" applyAlignment="1">
      <alignment horizontal="center"/>
    </xf>
    <xf numFmtId="0" fontId="15" fillId="23" borderId="27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15" fillId="15" borderId="27" xfId="0" applyFont="1" applyFill="1" applyBorder="1" applyAlignment="1">
      <alignment horizontal="center"/>
    </xf>
    <xf numFmtId="0" fontId="7" fillId="22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26" borderId="26" xfId="0" applyFont="1" applyFill="1" applyBorder="1" applyAlignment="1">
      <alignment horizontal="center"/>
    </xf>
    <xf numFmtId="0" fontId="15" fillId="26" borderId="27" xfId="0" applyFont="1" applyFill="1" applyBorder="1" applyAlignment="1">
      <alignment horizontal="center"/>
    </xf>
    <xf numFmtId="0" fontId="7" fillId="26" borderId="43" xfId="3" applyFont="1" applyFill="1" applyBorder="1" applyAlignment="1">
      <alignment horizontal="center" wrapText="1"/>
    </xf>
    <xf numFmtId="0" fontId="7" fillId="26" borderId="43" xfId="3" applyFont="1" applyFill="1" applyBorder="1" applyAlignment="1">
      <alignment horizontal="center"/>
    </xf>
    <xf numFmtId="0" fontId="7" fillId="15" borderId="43" xfId="3" applyFont="1" applyFill="1" applyBorder="1" applyAlignment="1">
      <alignment horizontal="center" wrapText="1"/>
    </xf>
    <xf numFmtId="0" fontId="7" fillId="15" borderId="43" xfId="3" applyFont="1" applyFill="1" applyBorder="1" applyAlignment="1">
      <alignment horizontal="center"/>
    </xf>
    <xf numFmtId="1" fontId="17" fillId="0" borderId="66" xfId="3" applyNumberFormat="1" applyFont="1" applyBorder="1"/>
    <xf numFmtId="165" fontId="17" fillId="0" borderId="45" xfId="3" applyNumberFormat="1" applyFont="1" applyBorder="1"/>
    <xf numFmtId="165" fontId="5" fillId="0" borderId="61" xfId="3" applyNumberFormat="1" applyFont="1" applyBorder="1"/>
    <xf numFmtId="1" fontId="5" fillId="0" borderId="59" xfId="3" applyNumberFormat="1" applyFont="1" applyBorder="1"/>
    <xf numFmtId="0" fontId="17" fillId="0" borderId="2" xfId="3" applyFont="1" applyBorder="1"/>
    <xf numFmtId="165" fontId="17" fillId="0" borderId="2" xfId="3" applyNumberFormat="1" applyFont="1" applyBorder="1"/>
    <xf numFmtId="0" fontId="17" fillId="0" borderId="82" xfId="3" applyFont="1" applyBorder="1"/>
    <xf numFmtId="165" fontId="17" fillId="0" borderId="82" xfId="3" applyNumberFormat="1" applyFont="1" applyBorder="1"/>
    <xf numFmtId="166" fontId="18" fillId="0" borderId="60" xfId="0" applyNumberFormat="1" applyFont="1" applyBorder="1"/>
    <xf numFmtId="166" fontId="17" fillId="0" borderId="82" xfId="3" applyNumberFormat="1" applyFont="1" applyBorder="1"/>
    <xf numFmtId="165" fontId="5" fillId="0" borderId="49" xfId="3" applyNumberFormat="1" applyFont="1" applyBorder="1"/>
    <xf numFmtId="166" fontId="5" fillId="0" borderId="68" xfId="3" applyNumberFormat="1" applyFont="1" applyBorder="1"/>
    <xf numFmtId="166" fontId="16" fillId="0" borderId="61" xfId="0" applyNumberFormat="1" applyFont="1" applyBorder="1"/>
    <xf numFmtId="165" fontId="5" fillId="0" borderId="60" xfId="3" applyNumberFormat="1" applyFont="1" applyBorder="1"/>
    <xf numFmtId="165" fontId="16" fillId="0" borderId="69" xfId="0" applyNumberFormat="1" applyFont="1" applyBorder="1"/>
    <xf numFmtId="165" fontId="16" fillId="0" borderId="62" xfId="0" applyNumberFormat="1" applyFont="1" applyBorder="1"/>
    <xf numFmtId="0" fontId="2" fillId="26" borderId="9" xfId="2" applyFill="1" applyBorder="1"/>
    <xf numFmtId="0" fontId="2" fillId="26" borderId="10" xfId="2" applyFill="1" applyBorder="1"/>
    <xf numFmtId="0" fontId="2" fillId="26" borderId="15" xfId="2" applyFill="1" applyBorder="1"/>
    <xf numFmtId="165" fontId="2" fillId="26" borderId="16" xfId="2" applyNumberFormat="1" applyFill="1" applyBorder="1"/>
    <xf numFmtId="0" fontId="15" fillId="26" borderId="11" xfId="2" applyFont="1" applyFill="1" applyBorder="1" applyAlignment="1">
      <alignment wrapText="1"/>
    </xf>
    <xf numFmtId="0" fontId="15" fillId="26" borderId="14" xfId="2" applyFont="1" applyFill="1" applyBorder="1" applyAlignment="1">
      <alignment wrapText="1"/>
    </xf>
    <xf numFmtId="0" fontId="2" fillId="26" borderId="16" xfId="2" applyFill="1" applyBorder="1"/>
    <xf numFmtId="0" fontId="2" fillId="26" borderId="19" xfId="2" applyFill="1" applyBorder="1"/>
    <xf numFmtId="165" fontId="2" fillId="26" borderId="20" xfId="2" applyNumberFormat="1" applyFill="1" applyBorder="1"/>
    <xf numFmtId="3" fontId="15" fillId="26" borderId="1" xfId="2" applyNumberFormat="1" applyFont="1" applyFill="1" applyBorder="1"/>
    <xf numFmtId="165" fontId="15" fillId="26" borderId="2" xfId="2" applyNumberFormat="1" applyFont="1" applyFill="1" applyBorder="1"/>
    <xf numFmtId="0" fontId="2" fillId="15" borderId="10" xfId="2" applyFill="1" applyBorder="1"/>
    <xf numFmtId="165" fontId="2" fillId="15" borderId="16" xfId="2" applyNumberFormat="1" applyFill="1" applyBorder="1"/>
    <xf numFmtId="0" fontId="2" fillId="15" borderId="16" xfId="2" applyFill="1" applyBorder="1"/>
    <xf numFmtId="3" fontId="15" fillId="15" borderId="1" xfId="2" applyNumberFormat="1" applyFont="1" applyFill="1" applyBorder="1"/>
    <xf numFmtId="165" fontId="15" fillId="15" borderId="2" xfId="2" applyNumberFormat="1" applyFont="1" applyFill="1" applyBorder="1"/>
    <xf numFmtId="165" fontId="2" fillId="15" borderId="20" xfId="2" applyNumberFormat="1" applyFill="1" applyBorder="1"/>
    <xf numFmtId="0" fontId="2" fillId="25" borderId="19" xfId="2" applyFill="1" applyBorder="1"/>
    <xf numFmtId="165" fontId="2" fillId="25" borderId="20" xfId="2" applyNumberFormat="1" applyFill="1" applyBorder="1"/>
    <xf numFmtId="3" fontId="5" fillId="0" borderId="0" xfId="0" applyNumberFormat="1" applyFont="1"/>
    <xf numFmtId="164" fontId="5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_PA-08-SBIR-Ph1s" xfId="3" xr:uid="{00000000-0005-0000-0000-000002000000}"/>
    <cellStyle name="Normal_Sheet1" xfId="2" xr:uid="{00000000-0005-0000-0000-000003000000}"/>
  </cellStyles>
  <dxfs count="0"/>
  <tableStyles count="0" defaultTableStyle="TableStyleMedium9" defaultPivotStyle="PivotStyleLight16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1"/>
  <sheetViews>
    <sheetView tabSelected="1" workbookViewId="0"/>
  </sheetViews>
  <sheetFormatPr defaultColWidth="8.85546875" defaultRowHeight="13.5" x14ac:dyDescent="0.25"/>
  <cols>
    <col min="1" max="1" width="38.85546875" style="3" customWidth="1"/>
    <col min="2" max="2" width="16.140625" style="3" customWidth="1"/>
    <col min="3" max="3" width="5.42578125" style="3" customWidth="1"/>
    <col min="4" max="4" width="29.42578125" style="4" customWidth="1"/>
    <col min="5" max="5" width="24.28515625" style="3" customWidth="1"/>
    <col min="6" max="6" width="26.85546875" style="3" customWidth="1"/>
    <col min="7" max="16384" width="8.85546875" style="3"/>
  </cols>
  <sheetData>
    <row r="1" spans="1:6" ht="25.5" x14ac:dyDescent="0.35">
      <c r="A1" s="2" t="s">
        <v>193</v>
      </c>
    </row>
    <row r="2" spans="1:6" ht="15" x14ac:dyDescent="0.25">
      <c r="A2" s="5" t="s">
        <v>63</v>
      </c>
    </row>
    <row r="3" spans="1:6" ht="15" x14ac:dyDescent="0.25">
      <c r="A3" s="5"/>
    </row>
    <row r="4" spans="1:6" ht="59.25" customHeight="1" thickBot="1" x14ac:dyDescent="0.4">
      <c r="B4" s="243">
        <v>2020</v>
      </c>
    </row>
    <row r="5" spans="1:6" ht="18.75" customHeight="1" x14ac:dyDescent="0.25">
      <c r="A5" s="254" t="s">
        <v>184</v>
      </c>
      <c r="B5" s="420">
        <v>138</v>
      </c>
      <c r="D5" s="258" t="s">
        <v>182</v>
      </c>
      <c r="E5" s="423">
        <v>274</v>
      </c>
      <c r="F5" s="428"/>
    </row>
    <row r="6" spans="1:6" ht="18.75" customHeight="1" thickBot="1" x14ac:dyDescent="0.3">
      <c r="A6" s="256" t="s">
        <v>185</v>
      </c>
      <c r="B6" s="421">
        <v>24329320.18</v>
      </c>
      <c r="D6" s="260" t="s">
        <v>183</v>
      </c>
      <c r="E6" s="424">
        <v>126883268.82000001</v>
      </c>
    </row>
    <row r="7" spans="1:6" ht="14.25" thickBot="1" x14ac:dyDescent="0.3">
      <c r="A7" s="15"/>
      <c r="B7" s="16"/>
    </row>
    <row r="8" spans="1:6" ht="20.25" customHeight="1" x14ac:dyDescent="0.25">
      <c r="A8" s="256" t="s">
        <v>186</v>
      </c>
      <c r="B8" s="422">
        <v>90</v>
      </c>
    </row>
    <row r="9" spans="1:6" ht="20.25" customHeight="1" thickBot="1" x14ac:dyDescent="0.3">
      <c r="A9" s="256" t="s">
        <v>187</v>
      </c>
      <c r="B9" s="421">
        <v>81077971.340000004</v>
      </c>
    </row>
    <row r="10" spans="1:6" ht="14.25" thickBot="1" x14ac:dyDescent="0.3">
      <c r="A10" s="15"/>
      <c r="B10" s="16"/>
    </row>
    <row r="11" spans="1:6" ht="20.25" customHeight="1" x14ac:dyDescent="0.25">
      <c r="A11" s="254" t="s">
        <v>188</v>
      </c>
      <c r="B11" s="420">
        <v>30</v>
      </c>
    </row>
    <row r="12" spans="1:6" ht="20.25" customHeight="1" thickBot="1" x14ac:dyDescent="0.3">
      <c r="A12" s="256" t="s">
        <v>189</v>
      </c>
      <c r="B12" s="421">
        <v>6421363.2999999998</v>
      </c>
    </row>
    <row r="13" spans="1:6" ht="14.25" thickBot="1" x14ac:dyDescent="0.3">
      <c r="A13" s="15"/>
      <c r="B13" s="16"/>
    </row>
    <row r="14" spans="1:6" ht="21" customHeight="1" x14ac:dyDescent="0.25">
      <c r="A14" s="256" t="s">
        <v>190</v>
      </c>
      <c r="B14" s="420">
        <v>16</v>
      </c>
    </row>
    <row r="15" spans="1:6" ht="21" customHeight="1" thickBot="1" x14ac:dyDescent="0.3">
      <c r="A15" s="287" t="s">
        <v>191</v>
      </c>
      <c r="B15" s="425">
        <v>15054614</v>
      </c>
    </row>
    <row r="16" spans="1:6" ht="62.25" customHeight="1" thickBot="1" x14ac:dyDescent="0.4">
      <c r="A16" s="253">
        <v>2019</v>
      </c>
      <c r="B16" s="243" t="s">
        <v>141</v>
      </c>
    </row>
    <row r="17" spans="1:5" ht="18.75" customHeight="1" x14ac:dyDescent="0.25">
      <c r="A17" s="409" t="s">
        <v>196</v>
      </c>
      <c r="B17" s="410">
        <v>144</v>
      </c>
      <c r="D17" s="413" t="s">
        <v>194</v>
      </c>
      <c r="E17" s="418">
        <v>260</v>
      </c>
    </row>
    <row r="18" spans="1:5" ht="18.75" customHeight="1" thickBot="1" x14ac:dyDescent="0.3">
      <c r="A18" s="411" t="s">
        <v>197</v>
      </c>
      <c r="B18" s="412">
        <v>25944176.200000003</v>
      </c>
      <c r="D18" s="414" t="s">
        <v>195</v>
      </c>
      <c r="E18" s="419">
        <v>122364536.47</v>
      </c>
    </row>
    <row r="19" spans="1:5" ht="14.25" thickBot="1" x14ac:dyDescent="0.3">
      <c r="A19" s="15"/>
      <c r="B19" s="16"/>
    </row>
    <row r="20" spans="1:5" ht="19.5" customHeight="1" x14ac:dyDescent="0.25">
      <c r="A20" s="411" t="s">
        <v>198</v>
      </c>
      <c r="B20" s="415">
        <v>80</v>
      </c>
    </row>
    <row r="21" spans="1:5" ht="19.5" customHeight="1" thickBot="1" x14ac:dyDescent="0.3">
      <c r="A21" s="411" t="s">
        <v>199</v>
      </c>
      <c r="B21" s="412">
        <v>80662420.269999996</v>
      </c>
    </row>
    <row r="22" spans="1:5" ht="14.25" thickBot="1" x14ac:dyDescent="0.3">
      <c r="A22" s="15"/>
      <c r="B22" s="16"/>
    </row>
    <row r="23" spans="1:5" ht="16.5" customHeight="1" x14ac:dyDescent="0.25">
      <c r="A23" s="409" t="s">
        <v>200</v>
      </c>
      <c r="B23" s="410">
        <v>28</v>
      </c>
    </row>
    <row r="24" spans="1:5" ht="17.25" customHeight="1" thickBot="1" x14ac:dyDescent="0.3">
      <c r="A24" s="416" t="s">
        <v>201</v>
      </c>
      <c r="B24" s="417">
        <v>5517731</v>
      </c>
      <c r="C24" s="309"/>
      <c r="D24" s="310"/>
      <c r="E24" s="309"/>
    </row>
    <row r="25" spans="1:5" ht="14.25" thickBot="1" x14ac:dyDescent="0.3">
      <c r="A25" s="311"/>
      <c r="B25" s="312"/>
      <c r="C25" s="309"/>
      <c r="D25" s="310"/>
      <c r="E25" s="309"/>
    </row>
    <row r="26" spans="1:5" ht="18" customHeight="1" x14ac:dyDescent="0.25">
      <c r="A26" s="409" t="s">
        <v>202</v>
      </c>
      <c r="B26" s="410">
        <v>8</v>
      </c>
      <c r="C26" s="309"/>
      <c r="D26" s="310"/>
      <c r="E26" s="309"/>
    </row>
    <row r="27" spans="1:5" ht="18" customHeight="1" thickBot="1" x14ac:dyDescent="0.3">
      <c r="A27" s="416" t="s">
        <v>203</v>
      </c>
      <c r="B27" s="417">
        <v>10240209</v>
      </c>
      <c r="C27" s="309"/>
      <c r="D27" s="310"/>
      <c r="E27" s="309"/>
    </row>
    <row r="28" spans="1:5" ht="66.75" customHeight="1" thickBot="1" x14ac:dyDescent="0.4">
      <c r="B28" s="243">
        <v>2018</v>
      </c>
    </row>
    <row r="29" spans="1:5" ht="19.5" customHeight="1" x14ac:dyDescent="0.25">
      <c r="A29" s="329" t="s">
        <v>184</v>
      </c>
      <c r="B29" s="335">
        <v>125</v>
      </c>
      <c r="D29" s="331" t="s">
        <v>182</v>
      </c>
      <c r="E29" s="333">
        <v>237</v>
      </c>
    </row>
    <row r="30" spans="1:5" ht="19.5" customHeight="1" thickBot="1" x14ac:dyDescent="0.3">
      <c r="A30" s="330" t="s">
        <v>185</v>
      </c>
      <c r="B30" s="336">
        <v>22170931</v>
      </c>
      <c r="D30" s="332" t="s">
        <v>183</v>
      </c>
      <c r="E30" s="334">
        <v>98632799.480000004</v>
      </c>
    </row>
    <row r="31" spans="1:5" ht="14.25" thickBot="1" x14ac:dyDescent="0.3">
      <c r="A31" s="15"/>
      <c r="B31" s="16"/>
    </row>
    <row r="32" spans="1:5" ht="20.25" customHeight="1" x14ac:dyDescent="0.25">
      <c r="A32" s="330" t="s">
        <v>186</v>
      </c>
      <c r="B32" s="337">
        <v>74</v>
      </c>
    </row>
    <row r="33" spans="1:5" ht="20.25" customHeight="1" thickBot="1" x14ac:dyDescent="0.3">
      <c r="A33" s="330" t="s">
        <v>187</v>
      </c>
      <c r="B33" s="336">
        <v>61687166</v>
      </c>
    </row>
    <row r="34" spans="1:5" ht="14.25" thickBot="1" x14ac:dyDescent="0.3">
      <c r="A34" s="15"/>
      <c r="B34" s="16"/>
    </row>
    <row r="35" spans="1:5" ht="20.25" customHeight="1" x14ac:dyDescent="0.25">
      <c r="A35" s="329" t="s">
        <v>188</v>
      </c>
      <c r="B35" s="335">
        <v>28</v>
      </c>
    </row>
    <row r="36" spans="1:5" ht="20.25" customHeight="1" thickBot="1" x14ac:dyDescent="0.3">
      <c r="A36" s="330" t="s">
        <v>189</v>
      </c>
      <c r="B36" s="336">
        <v>6047433</v>
      </c>
    </row>
    <row r="37" spans="1:5" ht="14.25" thickBot="1" x14ac:dyDescent="0.3">
      <c r="A37" s="15"/>
      <c r="B37" s="16"/>
    </row>
    <row r="38" spans="1:5" ht="21" customHeight="1" x14ac:dyDescent="0.25">
      <c r="A38" s="330" t="s">
        <v>190</v>
      </c>
      <c r="B38" s="335">
        <v>10</v>
      </c>
    </row>
    <row r="39" spans="1:5" ht="21" customHeight="1" thickBot="1" x14ac:dyDescent="0.3">
      <c r="A39" s="426" t="s">
        <v>191</v>
      </c>
      <c r="B39" s="427">
        <v>8727269</v>
      </c>
    </row>
    <row r="40" spans="1:5" ht="64.5" customHeight="1" thickBot="1" x14ac:dyDescent="0.4">
      <c r="A40" s="253">
        <v>2017</v>
      </c>
      <c r="B40" s="243" t="s">
        <v>141</v>
      </c>
    </row>
    <row r="41" spans="1:5" ht="18.75" customHeight="1" x14ac:dyDescent="0.25">
      <c r="A41" s="300" t="s">
        <v>168</v>
      </c>
      <c r="B41" s="306">
        <v>113</v>
      </c>
      <c r="D41" s="302" t="s">
        <v>180</v>
      </c>
      <c r="E41" s="303">
        <f>(B41+B44+B47+B50)</f>
        <v>225</v>
      </c>
    </row>
    <row r="42" spans="1:5" ht="18.75" customHeight="1" thickBot="1" x14ac:dyDescent="0.3">
      <c r="A42" s="301" t="s">
        <v>169</v>
      </c>
      <c r="B42" s="307">
        <v>19255651.459999997</v>
      </c>
      <c r="D42" s="304" t="s">
        <v>181</v>
      </c>
      <c r="E42" s="305">
        <f>(B42+B45+B48+B51)</f>
        <v>114304587.66</v>
      </c>
    </row>
    <row r="43" spans="1:5" ht="14.25" thickBot="1" x14ac:dyDescent="0.3">
      <c r="A43" s="15"/>
      <c r="B43" s="16"/>
    </row>
    <row r="44" spans="1:5" ht="21" customHeight="1" x14ac:dyDescent="0.25">
      <c r="A44" s="301" t="s">
        <v>170</v>
      </c>
      <c r="B44" s="308">
        <v>79</v>
      </c>
    </row>
    <row r="45" spans="1:5" ht="21.75" customHeight="1" thickBot="1" x14ac:dyDescent="0.3">
      <c r="A45" s="301" t="s">
        <v>171</v>
      </c>
      <c r="B45" s="307">
        <v>85648834.590000004</v>
      </c>
    </row>
    <row r="46" spans="1:5" ht="14.25" thickBot="1" x14ac:dyDescent="0.3">
      <c r="A46" s="15"/>
      <c r="B46" s="16"/>
    </row>
    <row r="47" spans="1:5" ht="19.5" customHeight="1" x14ac:dyDescent="0.25">
      <c r="A47" s="300" t="s">
        <v>172</v>
      </c>
      <c r="B47" s="306">
        <v>30</v>
      </c>
    </row>
    <row r="48" spans="1:5" s="309" customFormat="1" ht="21" customHeight="1" x14ac:dyDescent="0.25">
      <c r="A48" s="301" t="s">
        <v>173</v>
      </c>
      <c r="B48" s="307">
        <v>5686762.6100000003</v>
      </c>
      <c r="D48" s="310"/>
    </row>
    <row r="49" spans="1:5" s="309" customFormat="1" ht="13.5" customHeight="1" thickBot="1" x14ac:dyDescent="0.3">
      <c r="A49" s="311"/>
      <c r="B49" s="312"/>
      <c r="D49" s="310"/>
    </row>
    <row r="50" spans="1:5" s="309" customFormat="1" ht="19.5" customHeight="1" x14ac:dyDescent="0.25">
      <c r="A50" s="300" t="s">
        <v>174</v>
      </c>
      <c r="B50" s="306">
        <v>3</v>
      </c>
      <c r="D50" s="310"/>
    </row>
    <row r="51" spans="1:5" s="309" customFormat="1" ht="19.5" customHeight="1" thickBot="1" x14ac:dyDescent="0.3">
      <c r="A51" s="313" t="s">
        <v>175</v>
      </c>
      <c r="B51" s="314">
        <v>3713339</v>
      </c>
      <c r="D51" s="310"/>
    </row>
    <row r="52" spans="1:5" ht="56.25" customHeight="1" thickBot="1" x14ac:dyDescent="0.4">
      <c r="B52" s="243">
        <v>2016</v>
      </c>
    </row>
    <row r="53" spans="1:5" x14ac:dyDescent="0.25">
      <c r="A53" s="263" t="s">
        <v>160</v>
      </c>
      <c r="B53" s="264">
        <v>104</v>
      </c>
      <c r="D53" s="268" t="s">
        <v>178</v>
      </c>
      <c r="E53" s="269">
        <v>205</v>
      </c>
    </row>
    <row r="54" spans="1:5" ht="20.25" customHeight="1" thickBot="1" x14ac:dyDescent="0.3">
      <c r="A54" s="265" t="s">
        <v>161</v>
      </c>
      <c r="B54" s="266">
        <v>21754620.009999998</v>
      </c>
      <c r="D54" s="270" t="s">
        <v>179</v>
      </c>
      <c r="E54" s="271">
        <v>103629934.08</v>
      </c>
    </row>
    <row r="55" spans="1:5" ht="14.25" thickBot="1" x14ac:dyDescent="0.3">
      <c r="A55" s="15"/>
      <c r="B55" s="16"/>
    </row>
    <row r="56" spans="1:5" x14ac:dyDescent="0.25">
      <c r="A56" s="265" t="s">
        <v>162</v>
      </c>
      <c r="B56" s="267">
        <v>62</v>
      </c>
    </row>
    <row r="57" spans="1:5" ht="14.25" thickBot="1" x14ac:dyDescent="0.3">
      <c r="A57" s="265" t="s">
        <v>163</v>
      </c>
      <c r="B57" s="266">
        <v>64813221.57</v>
      </c>
    </row>
    <row r="58" spans="1:5" ht="14.25" thickBot="1" x14ac:dyDescent="0.3">
      <c r="A58" s="15"/>
      <c r="B58" s="16"/>
    </row>
    <row r="59" spans="1:5" x14ac:dyDescent="0.25">
      <c r="A59" s="263" t="s">
        <v>164</v>
      </c>
      <c r="B59" s="264">
        <v>29</v>
      </c>
    </row>
    <row r="60" spans="1:5" ht="14.25" thickBot="1" x14ac:dyDescent="0.3">
      <c r="A60" s="265" t="s">
        <v>165</v>
      </c>
      <c r="B60" s="266">
        <v>4894330</v>
      </c>
    </row>
    <row r="61" spans="1:5" ht="14.25" thickBot="1" x14ac:dyDescent="0.3">
      <c r="A61" s="15"/>
      <c r="B61" s="16"/>
    </row>
    <row r="62" spans="1:5" x14ac:dyDescent="0.25">
      <c r="A62" s="263" t="s">
        <v>166</v>
      </c>
      <c r="B62" s="264">
        <v>7</v>
      </c>
    </row>
    <row r="63" spans="1:5" ht="14.25" thickBot="1" x14ac:dyDescent="0.3">
      <c r="A63" s="272" t="s">
        <v>167</v>
      </c>
      <c r="B63" s="273">
        <v>4977592</v>
      </c>
    </row>
    <row r="64" spans="1:5" ht="61.9" customHeight="1" thickBot="1" x14ac:dyDescent="0.4">
      <c r="A64" s="253">
        <v>2015</v>
      </c>
      <c r="B64" s="243" t="s">
        <v>141</v>
      </c>
    </row>
    <row r="65" spans="1:5" ht="18" customHeight="1" x14ac:dyDescent="0.25">
      <c r="A65" s="254" t="s">
        <v>152</v>
      </c>
      <c r="B65" s="255">
        <v>121</v>
      </c>
      <c r="D65" s="258" t="s">
        <v>176</v>
      </c>
      <c r="E65" s="259">
        <v>220</v>
      </c>
    </row>
    <row r="66" spans="1:5" ht="18" customHeight="1" thickBot="1" x14ac:dyDescent="0.3">
      <c r="A66" s="256" t="s">
        <v>153</v>
      </c>
      <c r="B66" s="257">
        <v>18807819.950000003</v>
      </c>
      <c r="D66" s="260" t="s">
        <v>177</v>
      </c>
      <c r="E66" s="261">
        <v>83779787.150000006</v>
      </c>
    </row>
    <row r="67" spans="1:5" ht="14.25" thickBot="1" x14ac:dyDescent="0.3">
      <c r="A67" s="15"/>
      <c r="B67" s="16"/>
    </row>
    <row r="68" spans="1:5" x14ac:dyDescent="0.25">
      <c r="A68" s="256" t="s">
        <v>154</v>
      </c>
      <c r="B68" s="262">
        <v>63</v>
      </c>
    </row>
    <row r="69" spans="1:5" ht="14.25" thickBot="1" x14ac:dyDescent="0.3">
      <c r="A69" s="256" t="s">
        <v>155</v>
      </c>
      <c r="B69" s="257">
        <v>55100045.199999996</v>
      </c>
    </row>
    <row r="70" spans="1:5" ht="14.25" thickBot="1" x14ac:dyDescent="0.3">
      <c r="A70" s="15"/>
      <c r="B70" s="16"/>
    </row>
    <row r="71" spans="1:5" x14ac:dyDescent="0.25">
      <c r="A71" s="254" t="s">
        <v>156</v>
      </c>
      <c r="B71" s="255">
        <v>29</v>
      </c>
    </row>
    <row r="72" spans="1:5" ht="14.25" thickBot="1" x14ac:dyDescent="0.3">
      <c r="A72" s="256" t="s">
        <v>157</v>
      </c>
      <c r="B72" s="257">
        <v>4894330</v>
      </c>
    </row>
    <row r="73" spans="1:5" ht="14.25" thickBot="1" x14ac:dyDescent="0.3">
      <c r="A73" s="15"/>
      <c r="B73" s="16"/>
    </row>
    <row r="74" spans="1:5" x14ac:dyDescent="0.25">
      <c r="A74" s="254" t="s">
        <v>158</v>
      </c>
      <c r="B74" s="255">
        <v>7</v>
      </c>
    </row>
    <row r="75" spans="1:5" ht="14.25" thickBot="1" x14ac:dyDescent="0.3">
      <c r="A75" s="287" t="s">
        <v>159</v>
      </c>
      <c r="B75" s="288">
        <v>4977592</v>
      </c>
    </row>
    <row r="76" spans="1:5" ht="61.9" customHeight="1" thickBot="1" x14ac:dyDescent="0.4">
      <c r="B76" s="243">
        <v>2014</v>
      </c>
    </row>
    <row r="77" spans="1:5" x14ac:dyDescent="0.25">
      <c r="A77" s="244" t="s">
        <v>142</v>
      </c>
      <c r="B77" s="245">
        <v>142</v>
      </c>
      <c r="D77" s="249" t="s">
        <v>150</v>
      </c>
      <c r="E77" s="250">
        <v>228</v>
      </c>
    </row>
    <row r="78" spans="1:5" ht="14.25" thickBot="1" x14ac:dyDescent="0.3">
      <c r="A78" s="246" t="s">
        <v>143</v>
      </c>
      <c r="B78" s="247">
        <v>22012375.490000002</v>
      </c>
      <c r="D78" s="251" t="s">
        <v>151</v>
      </c>
      <c r="E78" s="252">
        <v>91038676.49000001</v>
      </c>
    </row>
    <row r="79" spans="1:5" ht="14.25" thickBot="1" x14ac:dyDescent="0.3">
      <c r="A79" s="15"/>
      <c r="B79" s="16"/>
    </row>
    <row r="80" spans="1:5" x14ac:dyDescent="0.25">
      <c r="A80" s="246" t="s">
        <v>144</v>
      </c>
      <c r="B80" s="248">
        <v>64</v>
      </c>
    </row>
    <row r="81" spans="1:5" ht="14.25" thickBot="1" x14ac:dyDescent="0.3">
      <c r="A81" s="246" t="s">
        <v>145</v>
      </c>
      <c r="B81" s="247">
        <v>60879690</v>
      </c>
    </row>
    <row r="82" spans="1:5" ht="14.25" thickBot="1" x14ac:dyDescent="0.3">
      <c r="A82" s="15"/>
      <c r="B82" s="16"/>
    </row>
    <row r="83" spans="1:5" x14ac:dyDescent="0.25">
      <c r="A83" s="244" t="s">
        <v>146</v>
      </c>
      <c r="B83" s="245">
        <v>15</v>
      </c>
    </row>
    <row r="84" spans="1:5" ht="14.25" thickBot="1" x14ac:dyDescent="0.3">
      <c r="A84" s="246" t="s">
        <v>147</v>
      </c>
      <c r="B84" s="247">
        <v>2656406</v>
      </c>
    </row>
    <row r="85" spans="1:5" ht="14.25" thickBot="1" x14ac:dyDescent="0.3">
      <c r="A85" s="15"/>
      <c r="B85" s="16"/>
    </row>
    <row r="86" spans="1:5" x14ac:dyDescent="0.25">
      <c r="A86" s="246" t="s">
        <v>148</v>
      </c>
      <c r="B86" s="248">
        <v>7</v>
      </c>
    </row>
    <row r="87" spans="1:5" ht="14.25" thickBot="1" x14ac:dyDescent="0.3">
      <c r="A87" s="289" t="s">
        <v>149</v>
      </c>
      <c r="B87" s="290">
        <v>5490205</v>
      </c>
    </row>
    <row r="88" spans="1:5" ht="56.65" customHeight="1" thickBot="1" x14ac:dyDescent="0.4">
      <c r="A88" s="6">
        <v>2013</v>
      </c>
      <c r="B88" s="1" t="s">
        <v>141</v>
      </c>
    </row>
    <row r="89" spans="1:5" ht="16.5" customHeight="1" x14ac:dyDescent="0.25">
      <c r="A89" s="7" t="s">
        <v>116</v>
      </c>
      <c r="B89" s="8">
        <v>101</v>
      </c>
      <c r="D89" s="9" t="s">
        <v>114</v>
      </c>
      <c r="E89" s="10">
        <v>168</v>
      </c>
    </row>
    <row r="90" spans="1:5" ht="16.5" customHeight="1" thickBot="1" x14ac:dyDescent="0.3">
      <c r="A90" s="11" t="s">
        <v>117</v>
      </c>
      <c r="B90" s="12">
        <v>17566923</v>
      </c>
      <c r="D90" s="13" t="s">
        <v>115</v>
      </c>
      <c r="E90" s="14">
        <v>62850258</v>
      </c>
    </row>
    <row r="91" spans="1:5" ht="16.5" customHeight="1" thickBot="1" x14ac:dyDescent="0.3">
      <c r="A91" s="15"/>
      <c r="B91" s="16"/>
    </row>
    <row r="92" spans="1:5" ht="16.5" customHeight="1" x14ac:dyDescent="0.25">
      <c r="A92" s="11" t="s">
        <v>118</v>
      </c>
      <c r="B92" s="17">
        <v>44</v>
      </c>
    </row>
    <row r="93" spans="1:5" ht="16.5" customHeight="1" thickBot="1" x14ac:dyDescent="0.3">
      <c r="A93" s="11" t="s">
        <v>119</v>
      </c>
      <c r="B93" s="12">
        <v>39340626</v>
      </c>
    </row>
    <row r="94" spans="1:5" ht="16.5" customHeight="1" thickBot="1" x14ac:dyDescent="0.3">
      <c r="A94" s="15"/>
      <c r="B94" s="16"/>
    </row>
    <row r="95" spans="1:5" ht="16.5" customHeight="1" x14ac:dyDescent="0.25">
      <c r="A95" s="7" t="s">
        <v>120</v>
      </c>
      <c r="B95" s="8">
        <v>19</v>
      </c>
    </row>
    <row r="96" spans="1:5" ht="16.5" customHeight="1" thickBot="1" x14ac:dyDescent="0.3">
      <c r="A96" s="11" t="s">
        <v>121</v>
      </c>
      <c r="B96" s="12">
        <v>3633890</v>
      </c>
    </row>
    <row r="97" spans="1:5" ht="16.5" customHeight="1" thickBot="1" x14ac:dyDescent="0.3">
      <c r="A97" s="15"/>
      <c r="B97" s="16"/>
    </row>
    <row r="98" spans="1:5" ht="16.5" customHeight="1" x14ac:dyDescent="0.25">
      <c r="A98" s="7" t="s">
        <v>122</v>
      </c>
      <c r="B98" s="8">
        <v>4</v>
      </c>
    </row>
    <row r="99" spans="1:5" ht="16.5" customHeight="1" thickBot="1" x14ac:dyDescent="0.3">
      <c r="A99" s="18" t="s">
        <v>123</v>
      </c>
      <c r="B99" s="19">
        <v>2308819</v>
      </c>
    </row>
    <row r="100" spans="1:5" ht="56.25" customHeight="1" thickBot="1" x14ac:dyDescent="0.4">
      <c r="A100" s="20"/>
      <c r="B100" s="20">
        <v>2012</v>
      </c>
    </row>
    <row r="101" spans="1:5" ht="16.5" customHeight="1" x14ac:dyDescent="0.25">
      <c r="A101" s="21" t="s">
        <v>104</v>
      </c>
      <c r="B101" s="22">
        <v>125</v>
      </c>
      <c r="D101" s="23" t="s">
        <v>112</v>
      </c>
      <c r="E101" s="24">
        <v>212</v>
      </c>
    </row>
    <row r="102" spans="1:5" ht="16.5" customHeight="1" thickBot="1" x14ac:dyDescent="0.3">
      <c r="A102" s="25" t="s">
        <v>105</v>
      </c>
      <c r="B102" s="26">
        <v>21772510</v>
      </c>
      <c r="D102" s="27" t="s">
        <v>113</v>
      </c>
      <c r="E102" s="28">
        <v>88825345.640000001</v>
      </c>
    </row>
    <row r="103" spans="1:5" ht="16.5" customHeight="1" thickBot="1" x14ac:dyDescent="0.3">
      <c r="A103" s="15"/>
      <c r="B103" s="16"/>
    </row>
    <row r="104" spans="1:5" ht="16.5" customHeight="1" x14ac:dyDescent="0.25">
      <c r="A104" s="25" t="s">
        <v>107</v>
      </c>
      <c r="B104" s="29">
        <v>69</v>
      </c>
    </row>
    <row r="105" spans="1:5" ht="16.5" customHeight="1" thickBot="1" x14ac:dyDescent="0.3">
      <c r="A105" s="25" t="s">
        <v>106</v>
      </c>
      <c r="B105" s="26">
        <v>59515385.640000001</v>
      </c>
    </row>
    <row r="106" spans="1:5" ht="16.5" customHeight="1" thickBot="1" x14ac:dyDescent="0.3">
      <c r="A106" s="15"/>
      <c r="B106" s="16"/>
    </row>
    <row r="107" spans="1:5" ht="16.5" customHeight="1" x14ac:dyDescent="0.25">
      <c r="A107" s="21" t="s">
        <v>108</v>
      </c>
      <c r="B107" s="22">
        <v>13</v>
      </c>
    </row>
    <row r="108" spans="1:5" ht="16.5" customHeight="1" thickBot="1" x14ac:dyDescent="0.3">
      <c r="A108" s="25" t="s">
        <v>109</v>
      </c>
      <c r="B108" s="26">
        <v>1968973</v>
      </c>
    </row>
    <row r="109" spans="1:5" ht="16.5" customHeight="1" thickBot="1" x14ac:dyDescent="0.3">
      <c r="A109" s="15"/>
      <c r="B109" s="16"/>
    </row>
    <row r="110" spans="1:5" ht="16.5" customHeight="1" x14ac:dyDescent="0.25">
      <c r="A110" s="21" t="s">
        <v>110</v>
      </c>
      <c r="B110" s="22">
        <v>5</v>
      </c>
    </row>
    <row r="111" spans="1:5" ht="16.5" customHeight="1" thickBot="1" x14ac:dyDescent="0.3">
      <c r="A111" s="30" t="s">
        <v>111</v>
      </c>
      <c r="B111" s="31">
        <v>5568477</v>
      </c>
    </row>
    <row r="112" spans="1:5" ht="69" customHeight="1" thickBot="1" x14ac:dyDescent="0.4">
      <c r="A112" s="6">
        <v>2011</v>
      </c>
    </row>
    <row r="113" spans="1:5" ht="16.5" customHeight="1" x14ac:dyDescent="0.25">
      <c r="A113" s="32" t="s">
        <v>94</v>
      </c>
      <c r="B113" s="33">
        <v>140</v>
      </c>
      <c r="D113" s="34" t="s">
        <v>101</v>
      </c>
      <c r="E113" s="35">
        <v>245</v>
      </c>
    </row>
    <row r="114" spans="1:5" ht="17.649999999999999" customHeight="1" thickBot="1" x14ac:dyDescent="0.3">
      <c r="A114" s="36" t="s">
        <v>95</v>
      </c>
      <c r="B114" s="37">
        <v>19315987.020000003</v>
      </c>
      <c r="D114" s="38" t="s">
        <v>102</v>
      </c>
      <c r="E114" s="39">
        <v>95359158.020000011</v>
      </c>
    </row>
    <row r="115" spans="1:5" ht="17.649999999999999" customHeight="1" thickBot="1" x14ac:dyDescent="0.3">
      <c r="A115" s="15"/>
      <c r="B115" s="16"/>
    </row>
    <row r="116" spans="1:5" ht="17.649999999999999" customHeight="1" x14ac:dyDescent="0.25">
      <c r="A116" s="36" t="s">
        <v>96</v>
      </c>
      <c r="B116" s="40">
        <v>86</v>
      </c>
    </row>
    <row r="117" spans="1:5" ht="17.649999999999999" customHeight="1" thickBot="1" x14ac:dyDescent="0.3">
      <c r="A117" s="36" t="s">
        <v>97</v>
      </c>
      <c r="B117" s="37">
        <v>70591256</v>
      </c>
    </row>
    <row r="118" spans="1:5" ht="17.649999999999999" customHeight="1" thickBot="1" x14ac:dyDescent="0.3">
      <c r="A118" s="15"/>
      <c r="B118" s="16"/>
    </row>
    <row r="119" spans="1:5" ht="17.649999999999999" customHeight="1" x14ac:dyDescent="0.25">
      <c r="A119" s="32" t="s">
        <v>98</v>
      </c>
      <c r="B119" s="33">
        <v>12</v>
      </c>
    </row>
    <row r="120" spans="1:5" ht="17.649999999999999" customHeight="1" thickBot="1" x14ac:dyDescent="0.3">
      <c r="A120" s="36" t="s">
        <v>99</v>
      </c>
      <c r="B120" s="37">
        <v>1642048</v>
      </c>
    </row>
    <row r="121" spans="1:5" ht="17.649999999999999" customHeight="1" thickBot="1" x14ac:dyDescent="0.3">
      <c r="A121" s="15"/>
      <c r="B121" s="16"/>
    </row>
    <row r="122" spans="1:5" ht="17.649999999999999" customHeight="1" x14ac:dyDescent="0.25">
      <c r="A122" s="36" t="s">
        <v>100</v>
      </c>
      <c r="B122" s="40">
        <v>7</v>
      </c>
    </row>
    <row r="123" spans="1:5" ht="17.649999999999999" customHeight="1" thickBot="1" x14ac:dyDescent="0.3">
      <c r="A123" s="41" t="s">
        <v>103</v>
      </c>
      <c r="B123" s="42">
        <v>3809867</v>
      </c>
    </row>
    <row r="124" spans="1:5" ht="57.95" customHeight="1" thickBot="1" x14ac:dyDescent="0.4">
      <c r="B124" s="2">
        <v>2010</v>
      </c>
    </row>
    <row r="125" spans="1:5" ht="14.85" customHeight="1" x14ac:dyDescent="0.25">
      <c r="A125" s="43" t="s">
        <v>84</v>
      </c>
      <c r="B125" s="44">
        <v>178</v>
      </c>
      <c r="C125" s="45"/>
      <c r="D125" s="46" t="s">
        <v>85</v>
      </c>
      <c r="E125" s="47">
        <v>275</v>
      </c>
    </row>
    <row r="126" spans="1:5" ht="14.85" customHeight="1" thickBot="1" x14ac:dyDescent="0.3">
      <c r="A126" s="48" t="s">
        <v>92</v>
      </c>
      <c r="B126" s="49">
        <v>23971699.330000002</v>
      </c>
      <c r="C126" s="50"/>
      <c r="D126" s="51" t="s">
        <v>86</v>
      </c>
      <c r="E126" s="52">
        <f>(B126+B129+B132+B135)</f>
        <v>85055816.329999998</v>
      </c>
    </row>
    <row r="127" spans="1:5" ht="14.85" customHeight="1" thickBot="1" x14ac:dyDescent="0.3">
      <c r="A127" s="15"/>
      <c r="B127" s="16"/>
      <c r="C127" s="4"/>
      <c r="D127" s="3"/>
    </row>
    <row r="128" spans="1:5" ht="14.85" customHeight="1" x14ac:dyDescent="0.25">
      <c r="A128" s="48" t="s">
        <v>87</v>
      </c>
      <c r="B128" s="53">
        <v>68</v>
      </c>
      <c r="C128" s="4"/>
      <c r="D128" s="3"/>
    </row>
    <row r="129" spans="1:5" ht="14.85" customHeight="1" thickBot="1" x14ac:dyDescent="0.3">
      <c r="A129" s="48" t="s">
        <v>88</v>
      </c>
      <c r="B129" s="49">
        <v>52317871</v>
      </c>
      <c r="C129" s="4"/>
      <c r="D129" s="3"/>
    </row>
    <row r="130" spans="1:5" ht="14.85" customHeight="1" thickBot="1" x14ac:dyDescent="0.3">
      <c r="A130" s="15"/>
      <c r="B130" s="16"/>
      <c r="C130" s="4"/>
      <c r="D130" s="3"/>
    </row>
    <row r="131" spans="1:5" ht="14.85" customHeight="1" x14ac:dyDescent="0.25">
      <c r="A131" s="43" t="s">
        <v>89</v>
      </c>
      <c r="B131" s="44">
        <v>19</v>
      </c>
      <c r="C131" s="4"/>
      <c r="D131" s="3"/>
    </row>
    <row r="132" spans="1:5" ht="14.85" customHeight="1" thickBot="1" x14ac:dyDescent="0.3">
      <c r="A132" s="48" t="s">
        <v>90</v>
      </c>
      <c r="B132" s="49">
        <v>2257233</v>
      </c>
      <c r="C132" s="4"/>
      <c r="D132" s="3"/>
    </row>
    <row r="133" spans="1:5" ht="14.85" customHeight="1" thickBot="1" x14ac:dyDescent="0.3">
      <c r="A133" s="15"/>
      <c r="B133" s="16"/>
      <c r="C133" s="4"/>
      <c r="D133" s="3"/>
    </row>
    <row r="134" spans="1:5" ht="14.85" customHeight="1" x14ac:dyDescent="0.25">
      <c r="A134" s="48" t="s">
        <v>93</v>
      </c>
      <c r="B134" s="53">
        <v>10</v>
      </c>
      <c r="C134" s="4"/>
      <c r="D134" s="3"/>
    </row>
    <row r="135" spans="1:5" ht="14.85" customHeight="1" thickBot="1" x14ac:dyDescent="0.3">
      <c r="A135" s="54" t="s">
        <v>91</v>
      </c>
      <c r="B135" s="55">
        <v>6509013</v>
      </c>
      <c r="C135" s="4"/>
      <c r="D135" s="3"/>
    </row>
    <row r="136" spans="1:5" ht="69" customHeight="1" thickBot="1" x14ac:dyDescent="0.4">
      <c r="A136" s="6">
        <v>2009</v>
      </c>
    </row>
    <row r="137" spans="1:5" ht="18.2" customHeight="1" x14ac:dyDescent="0.25">
      <c r="A137" s="56" t="s">
        <v>74</v>
      </c>
      <c r="B137" s="57">
        <v>147</v>
      </c>
      <c r="C137" s="45"/>
      <c r="D137" s="58" t="s">
        <v>82</v>
      </c>
      <c r="E137" s="164">
        <v>230</v>
      </c>
    </row>
    <row r="138" spans="1:5" ht="18.2" customHeight="1" thickBot="1" x14ac:dyDescent="0.3">
      <c r="A138" s="59" t="s">
        <v>75</v>
      </c>
      <c r="B138" s="60">
        <v>19052364</v>
      </c>
      <c r="C138" s="50"/>
      <c r="D138" s="61" t="s">
        <v>83</v>
      </c>
      <c r="E138" s="165">
        <v>67006304</v>
      </c>
    </row>
    <row r="139" spans="1:5" ht="18.2" customHeight="1" thickBot="1" x14ac:dyDescent="0.3">
      <c r="A139" s="62"/>
      <c r="B139" s="63"/>
      <c r="C139" s="4"/>
      <c r="D139" s="3"/>
    </row>
    <row r="140" spans="1:5" ht="18.2" customHeight="1" x14ac:dyDescent="0.25">
      <c r="A140" s="59" t="s">
        <v>76</v>
      </c>
      <c r="B140" s="64">
        <v>52</v>
      </c>
      <c r="C140" s="4"/>
      <c r="D140" s="3"/>
    </row>
    <row r="141" spans="1:5" ht="18.2" customHeight="1" thickBot="1" x14ac:dyDescent="0.3">
      <c r="A141" s="59" t="s">
        <v>77</v>
      </c>
      <c r="B141" s="60">
        <v>39955942</v>
      </c>
      <c r="C141" s="4"/>
      <c r="D141" s="3"/>
    </row>
    <row r="142" spans="1:5" ht="18.2" customHeight="1" thickBot="1" x14ac:dyDescent="0.3">
      <c r="A142" s="62"/>
      <c r="B142" s="63"/>
      <c r="C142" s="4"/>
      <c r="D142" s="3"/>
    </row>
    <row r="143" spans="1:5" ht="18.2" customHeight="1" x14ac:dyDescent="0.25">
      <c r="A143" s="56" t="s">
        <v>78</v>
      </c>
      <c r="B143" s="57">
        <v>26</v>
      </c>
      <c r="C143" s="4"/>
      <c r="D143" s="3"/>
    </row>
    <row r="144" spans="1:5" ht="18.2" customHeight="1" thickBot="1" x14ac:dyDescent="0.3">
      <c r="A144" s="59" t="s">
        <v>79</v>
      </c>
      <c r="B144" s="60">
        <v>4137380</v>
      </c>
      <c r="C144" s="4"/>
      <c r="D144" s="3"/>
    </row>
    <row r="145" spans="1:5" ht="18.2" customHeight="1" thickBot="1" x14ac:dyDescent="0.3">
      <c r="A145" s="62"/>
      <c r="B145" s="63"/>
      <c r="C145" s="4"/>
      <c r="D145" s="3"/>
    </row>
    <row r="146" spans="1:5" ht="18.2" customHeight="1" x14ac:dyDescent="0.25">
      <c r="A146" s="59" t="s">
        <v>80</v>
      </c>
      <c r="B146" s="64">
        <v>5</v>
      </c>
      <c r="C146" s="4"/>
      <c r="D146" s="3"/>
    </row>
    <row r="147" spans="1:5" ht="18.2" customHeight="1" thickBot="1" x14ac:dyDescent="0.3">
      <c r="A147" s="65" t="s">
        <v>81</v>
      </c>
      <c r="B147" s="66">
        <v>3860618</v>
      </c>
      <c r="C147" s="4"/>
      <c r="D147" s="3"/>
    </row>
    <row r="148" spans="1:5" ht="52.5" customHeight="1" thickBot="1" x14ac:dyDescent="0.4">
      <c r="B148" s="2">
        <v>2008</v>
      </c>
    </row>
    <row r="149" spans="1:5" ht="20.65" customHeight="1" x14ac:dyDescent="0.25">
      <c r="A149" s="67" t="s">
        <v>64</v>
      </c>
      <c r="B149" s="68">
        <v>131</v>
      </c>
      <c r="C149" s="45"/>
      <c r="D149" s="69" t="s">
        <v>65</v>
      </c>
      <c r="E149" s="70">
        <v>243</v>
      </c>
    </row>
    <row r="150" spans="1:5" ht="20.65" customHeight="1" thickBot="1" x14ac:dyDescent="0.3">
      <c r="A150" s="71" t="s">
        <v>66</v>
      </c>
      <c r="B150" s="72">
        <v>17709962.649999999</v>
      </c>
      <c r="C150" s="50"/>
      <c r="D150" s="73" t="s">
        <v>67</v>
      </c>
      <c r="E150" s="74">
        <v>85985363.909999996</v>
      </c>
    </row>
    <row r="151" spans="1:5" ht="20.65" customHeight="1" thickBot="1" x14ac:dyDescent="0.3">
      <c r="A151" s="62"/>
      <c r="B151" s="75"/>
      <c r="C151" s="4"/>
      <c r="D151" s="3"/>
    </row>
    <row r="152" spans="1:5" ht="20.65" customHeight="1" x14ac:dyDescent="0.25">
      <c r="A152" s="71" t="s">
        <v>68</v>
      </c>
      <c r="B152" s="76">
        <v>79</v>
      </c>
      <c r="C152" s="4"/>
      <c r="D152" s="3"/>
    </row>
    <row r="153" spans="1:5" ht="20.65" customHeight="1" thickBot="1" x14ac:dyDescent="0.3">
      <c r="A153" s="71" t="s">
        <v>69</v>
      </c>
      <c r="B153" s="72">
        <v>55479044.259999998</v>
      </c>
      <c r="C153" s="4"/>
      <c r="D153" s="3"/>
    </row>
    <row r="154" spans="1:5" ht="20.65" customHeight="1" thickBot="1" x14ac:dyDescent="0.3">
      <c r="A154" s="62"/>
      <c r="B154" s="75"/>
      <c r="C154" s="4"/>
      <c r="D154" s="3"/>
    </row>
    <row r="155" spans="1:5" ht="20.65" customHeight="1" x14ac:dyDescent="0.25">
      <c r="A155" s="67" t="s">
        <v>70</v>
      </c>
      <c r="B155" s="68">
        <v>19</v>
      </c>
      <c r="C155" s="4"/>
      <c r="D155" s="3"/>
    </row>
    <row r="156" spans="1:5" ht="20.65" customHeight="1" thickBot="1" x14ac:dyDescent="0.3">
      <c r="A156" s="71" t="s">
        <v>71</v>
      </c>
      <c r="B156" s="72">
        <v>2949481</v>
      </c>
      <c r="C156" s="4"/>
      <c r="D156" s="3"/>
    </row>
    <row r="157" spans="1:5" ht="20.65" customHeight="1" thickBot="1" x14ac:dyDescent="0.3">
      <c r="A157" s="62"/>
      <c r="B157" s="75"/>
      <c r="C157" s="4"/>
      <c r="D157" s="3"/>
    </row>
    <row r="158" spans="1:5" ht="20.65" customHeight="1" x14ac:dyDescent="0.25">
      <c r="A158" s="71" t="s">
        <v>72</v>
      </c>
      <c r="B158" s="76">
        <v>14</v>
      </c>
      <c r="C158" s="4"/>
      <c r="D158" s="3"/>
    </row>
    <row r="159" spans="1:5" ht="20.65" customHeight="1" thickBot="1" x14ac:dyDescent="0.3">
      <c r="A159" s="77" t="s">
        <v>73</v>
      </c>
      <c r="B159" s="78">
        <v>9846876</v>
      </c>
      <c r="C159" s="4"/>
      <c r="D159" s="3"/>
    </row>
    <row r="160" spans="1:5" ht="43.5" customHeight="1" thickBot="1" x14ac:dyDescent="0.4">
      <c r="A160" s="6">
        <v>2007</v>
      </c>
    </row>
    <row r="161" spans="1:5" ht="17.100000000000001" customHeight="1" x14ac:dyDescent="0.25">
      <c r="A161" s="79" t="s">
        <v>0</v>
      </c>
      <c r="B161" s="80">
        <v>145</v>
      </c>
      <c r="D161" s="81" t="s">
        <v>1</v>
      </c>
      <c r="E161" s="82">
        <v>269</v>
      </c>
    </row>
    <row r="162" spans="1:5" ht="17.100000000000001" customHeight="1" thickBot="1" x14ac:dyDescent="0.3">
      <c r="A162" s="83" t="s">
        <v>2</v>
      </c>
      <c r="B162" s="84">
        <v>14962953.439999999</v>
      </c>
      <c r="D162" s="85" t="s">
        <v>3</v>
      </c>
      <c r="E162" s="86">
        <v>84532518.75999999</v>
      </c>
    </row>
    <row r="163" spans="1:5" s="89" customFormat="1" ht="17.100000000000001" customHeight="1" x14ac:dyDescent="0.25">
      <c r="A163" s="87"/>
      <c r="B163" s="88"/>
      <c r="D163" s="90"/>
    </row>
    <row r="164" spans="1:5" ht="17.100000000000001" customHeight="1" x14ac:dyDescent="0.25">
      <c r="A164" s="79" t="s">
        <v>4</v>
      </c>
      <c r="B164" s="80">
        <v>90</v>
      </c>
    </row>
    <row r="165" spans="1:5" ht="17.100000000000001" customHeight="1" x14ac:dyDescent="0.25">
      <c r="A165" s="83" t="s">
        <v>5</v>
      </c>
      <c r="B165" s="84">
        <v>59312949.32</v>
      </c>
    </row>
    <row r="166" spans="1:5" s="89" customFormat="1" ht="17.100000000000001" customHeight="1" x14ac:dyDescent="0.25">
      <c r="A166" s="87"/>
      <c r="B166" s="88"/>
      <c r="D166" s="90"/>
    </row>
    <row r="167" spans="1:5" ht="17.100000000000001" customHeight="1" x14ac:dyDescent="0.25">
      <c r="A167" s="79" t="s">
        <v>6</v>
      </c>
      <c r="B167" s="80">
        <v>22</v>
      </c>
    </row>
    <row r="168" spans="1:5" ht="17.100000000000001" customHeight="1" x14ac:dyDescent="0.25">
      <c r="A168" s="83" t="s">
        <v>7</v>
      </c>
      <c r="B168" s="84">
        <v>3514842</v>
      </c>
    </row>
    <row r="169" spans="1:5" s="89" customFormat="1" ht="17.100000000000001" customHeight="1" x14ac:dyDescent="0.25">
      <c r="A169" s="87"/>
      <c r="B169" s="88"/>
      <c r="D169" s="90"/>
    </row>
    <row r="170" spans="1:5" ht="17.100000000000001" customHeight="1" x14ac:dyDescent="0.25">
      <c r="A170" s="79" t="s">
        <v>8</v>
      </c>
      <c r="B170" s="80">
        <v>12</v>
      </c>
    </row>
    <row r="171" spans="1:5" ht="17.100000000000001" customHeight="1" x14ac:dyDescent="0.25">
      <c r="A171" s="83" t="s">
        <v>9</v>
      </c>
      <c r="B171" s="84">
        <v>6741774</v>
      </c>
    </row>
    <row r="172" spans="1:5" s="89" customFormat="1" ht="38.25" customHeight="1" thickBot="1" x14ac:dyDescent="0.4">
      <c r="B172" s="20">
        <v>2006</v>
      </c>
      <c r="D172" s="90"/>
    </row>
    <row r="173" spans="1:5" ht="20.65" customHeight="1" x14ac:dyDescent="0.25">
      <c r="A173" s="91" t="s">
        <v>10</v>
      </c>
      <c r="B173" s="92">
        <v>134</v>
      </c>
      <c r="D173" s="93" t="s">
        <v>11</v>
      </c>
      <c r="E173" s="94">
        <v>267</v>
      </c>
    </row>
    <row r="174" spans="1:5" ht="20.65" customHeight="1" thickBot="1" x14ac:dyDescent="0.3">
      <c r="A174" s="95" t="s">
        <v>12</v>
      </c>
      <c r="B174" s="96">
        <v>14158658.689999999</v>
      </c>
      <c r="D174" s="97" t="s">
        <v>13</v>
      </c>
      <c r="E174" s="98">
        <v>103809142.72</v>
      </c>
    </row>
    <row r="175" spans="1:5" s="89" customFormat="1" ht="20.65" customHeight="1" x14ac:dyDescent="0.25">
      <c r="A175" s="99"/>
      <c r="B175" s="100"/>
      <c r="D175" s="90"/>
    </row>
    <row r="176" spans="1:5" ht="20.65" customHeight="1" x14ac:dyDescent="0.25">
      <c r="A176" s="101" t="s">
        <v>14</v>
      </c>
      <c r="B176" s="102">
        <v>102</v>
      </c>
    </row>
    <row r="177" spans="1:5" ht="20.65" customHeight="1" x14ac:dyDescent="0.25">
      <c r="A177" s="95" t="s">
        <v>15</v>
      </c>
      <c r="B177" s="103">
        <v>79742039.030000001</v>
      </c>
    </row>
    <row r="178" spans="1:5" ht="20.65" customHeight="1" x14ac:dyDescent="0.25">
      <c r="A178" s="99"/>
      <c r="B178" s="100"/>
    </row>
    <row r="179" spans="1:5" s="89" customFormat="1" ht="20.65" customHeight="1" x14ac:dyDescent="0.25">
      <c r="A179" s="101" t="s">
        <v>16</v>
      </c>
      <c r="B179" s="102">
        <v>24</v>
      </c>
      <c r="D179" s="90"/>
    </row>
    <row r="180" spans="1:5" ht="20.65" customHeight="1" x14ac:dyDescent="0.25">
      <c r="A180" s="95" t="s">
        <v>17</v>
      </c>
      <c r="B180" s="103">
        <v>4359892</v>
      </c>
    </row>
    <row r="181" spans="1:5" ht="20.65" customHeight="1" x14ac:dyDescent="0.25">
      <c r="A181" s="99"/>
      <c r="B181" s="100"/>
    </row>
    <row r="182" spans="1:5" s="89" customFormat="1" ht="20.65" customHeight="1" x14ac:dyDescent="0.25">
      <c r="A182" s="101" t="s">
        <v>18</v>
      </c>
      <c r="B182" s="102">
        <v>7</v>
      </c>
      <c r="D182" s="90"/>
    </row>
    <row r="183" spans="1:5" ht="20.65" customHeight="1" thickBot="1" x14ac:dyDescent="0.3">
      <c r="A183" s="104" t="s">
        <v>19</v>
      </c>
      <c r="B183" s="105">
        <v>5548553</v>
      </c>
    </row>
    <row r="184" spans="1:5" ht="39.75" customHeight="1" thickBot="1" x14ac:dyDescent="0.4">
      <c r="A184" s="6">
        <v>2005</v>
      </c>
    </row>
    <row r="185" spans="1:5" ht="16.5" customHeight="1" x14ac:dyDescent="0.25">
      <c r="A185" s="106" t="s">
        <v>20</v>
      </c>
      <c r="B185" s="107">
        <v>173</v>
      </c>
      <c r="D185" s="108" t="s">
        <v>21</v>
      </c>
      <c r="E185" s="109">
        <v>269</v>
      </c>
    </row>
    <row r="186" spans="1:5" ht="16.5" customHeight="1" thickBot="1" x14ac:dyDescent="0.3">
      <c r="A186" s="110" t="s">
        <v>22</v>
      </c>
      <c r="B186" s="111">
        <v>18771031.689999998</v>
      </c>
      <c r="D186" s="112" t="s">
        <v>23</v>
      </c>
      <c r="E186" s="113">
        <v>86312350.099999994</v>
      </c>
    </row>
    <row r="187" spans="1:5" ht="16.5" customHeight="1" x14ac:dyDescent="0.25">
      <c r="A187" s="114"/>
      <c r="B187" s="115"/>
    </row>
    <row r="188" spans="1:5" ht="16.5" customHeight="1" x14ac:dyDescent="0.25">
      <c r="A188" s="116" t="s">
        <v>24</v>
      </c>
      <c r="B188" s="117">
        <v>64</v>
      </c>
    </row>
    <row r="189" spans="1:5" ht="16.5" customHeight="1" x14ac:dyDescent="0.25">
      <c r="A189" s="110" t="s">
        <v>25</v>
      </c>
      <c r="B189" s="118">
        <v>56089652.989999995</v>
      </c>
    </row>
    <row r="190" spans="1:5" ht="16.5" customHeight="1" x14ac:dyDescent="0.25">
      <c r="A190" s="114"/>
      <c r="B190" s="115"/>
    </row>
    <row r="191" spans="1:5" ht="16.5" customHeight="1" x14ac:dyDescent="0.25">
      <c r="A191" s="116" t="s">
        <v>26</v>
      </c>
      <c r="B191" s="117">
        <v>20</v>
      </c>
    </row>
    <row r="192" spans="1:5" ht="16.5" customHeight="1" x14ac:dyDescent="0.25">
      <c r="A192" s="110" t="s">
        <v>27</v>
      </c>
      <c r="B192" s="118">
        <v>2154457.42</v>
      </c>
    </row>
    <row r="193" spans="1:5" ht="16.5" customHeight="1" x14ac:dyDescent="0.25">
      <c r="A193" s="114"/>
      <c r="B193" s="115"/>
    </row>
    <row r="194" spans="1:5" ht="16.5" customHeight="1" x14ac:dyDescent="0.25">
      <c r="A194" s="116" t="s">
        <v>28</v>
      </c>
      <c r="B194" s="117">
        <v>12</v>
      </c>
    </row>
    <row r="195" spans="1:5" ht="16.5" customHeight="1" thickBot="1" x14ac:dyDescent="0.3">
      <c r="A195" s="119" t="s">
        <v>29</v>
      </c>
      <c r="B195" s="120">
        <v>9297208</v>
      </c>
    </row>
    <row r="196" spans="1:5" ht="39" customHeight="1" thickBot="1" x14ac:dyDescent="0.4">
      <c r="B196" s="20">
        <v>2004</v>
      </c>
    </row>
    <row r="197" spans="1:5" ht="18.2" customHeight="1" x14ac:dyDescent="0.25">
      <c r="A197" s="121" t="s">
        <v>30</v>
      </c>
      <c r="B197" s="122">
        <v>165</v>
      </c>
      <c r="D197" s="123" t="s">
        <v>31</v>
      </c>
      <c r="E197" s="124">
        <f>(B197+B203+B200+B206)</f>
        <v>272</v>
      </c>
    </row>
    <row r="198" spans="1:5" ht="18.2" customHeight="1" thickBot="1" x14ac:dyDescent="0.3">
      <c r="A198" s="125" t="s">
        <v>32</v>
      </c>
      <c r="B198" s="126">
        <v>19130033</v>
      </c>
      <c r="D198" s="127" t="s">
        <v>33</v>
      </c>
      <c r="E198" s="128">
        <f>B198+B204+B201+B207</f>
        <v>79385785</v>
      </c>
    </row>
    <row r="199" spans="1:5" ht="18.2" customHeight="1" x14ac:dyDescent="0.25">
      <c r="A199" s="114"/>
      <c r="B199" s="115"/>
    </row>
    <row r="200" spans="1:5" ht="18.2" customHeight="1" x14ac:dyDescent="0.25">
      <c r="A200" s="129" t="s">
        <v>36</v>
      </c>
      <c r="B200" s="130">
        <v>72</v>
      </c>
    </row>
    <row r="201" spans="1:5" ht="18.2" customHeight="1" x14ac:dyDescent="0.25">
      <c r="A201" s="125" t="s">
        <v>37</v>
      </c>
      <c r="B201" s="131">
        <v>50541952</v>
      </c>
    </row>
    <row r="202" spans="1:5" ht="18.2" customHeight="1" x14ac:dyDescent="0.25">
      <c r="A202" s="114"/>
      <c r="B202" s="115"/>
    </row>
    <row r="203" spans="1:5" ht="18.2" customHeight="1" x14ac:dyDescent="0.25">
      <c r="A203" s="129" t="s">
        <v>34</v>
      </c>
      <c r="B203" s="130">
        <v>26</v>
      </c>
    </row>
    <row r="204" spans="1:5" ht="18.2" customHeight="1" x14ac:dyDescent="0.25">
      <c r="A204" s="125" t="s">
        <v>35</v>
      </c>
      <c r="B204" s="131">
        <v>3356145</v>
      </c>
    </row>
    <row r="205" spans="1:5" ht="18.2" customHeight="1" x14ac:dyDescent="0.25">
      <c r="A205" s="114"/>
      <c r="B205" s="115"/>
    </row>
    <row r="206" spans="1:5" ht="18.2" customHeight="1" x14ac:dyDescent="0.25">
      <c r="A206" s="129" t="s">
        <v>38</v>
      </c>
      <c r="B206" s="130">
        <v>9</v>
      </c>
    </row>
    <row r="207" spans="1:5" ht="18.2" customHeight="1" thickBot="1" x14ac:dyDescent="0.3">
      <c r="A207" s="132" t="s">
        <v>39</v>
      </c>
      <c r="B207" s="133">
        <v>6357655</v>
      </c>
    </row>
    <row r="208" spans="1:5" ht="39.75" customHeight="1" thickBot="1" x14ac:dyDescent="0.4">
      <c r="A208" s="6">
        <v>2003</v>
      </c>
    </row>
    <row r="209" spans="1:5" ht="18.95" customHeight="1" x14ac:dyDescent="0.25">
      <c r="A209" s="134" t="s">
        <v>40</v>
      </c>
      <c r="B209" s="135">
        <v>147</v>
      </c>
      <c r="D209" s="136" t="s">
        <v>41</v>
      </c>
      <c r="E209" s="137">
        <v>245</v>
      </c>
    </row>
    <row r="210" spans="1:5" ht="18.95" customHeight="1" thickBot="1" x14ac:dyDescent="0.3">
      <c r="A210" s="138" t="s">
        <v>42</v>
      </c>
      <c r="B210" s="139">
        <v>17202677.140000001</v>
      </c>
      <c r="D210" s="140" t="s">
        <v>43</v>
      </c>
      <c r="E210" s="141">
        <v>74846367.939999998</v>
      </c>
    </row>
    <row r="211" spans="1:5" ht="18.95" customHeight="1" x14ac:dyDescent="0.25">
      <c r="A211" s="114"/>
      <c r="B211" s="115"/>
    </row>
    <row r="212" spans="1:5" ht="18.95" customHeight="1" x14ac:dyDescent="0.25">
      <c r="A212" s="142" t="s">
        <v>44</v>
      </c>
      <c r="B212" s="143">
        <v>77</v>
      </c>
    </row>
    <row r="213" spans="1:5" ht="18.95" customHeight="1" x14ac:dyDescent="0.25">
      <c r="A213" s="138" t="s">
        <v>45</v>
      </c>
      <c r="B213" s="139">
        <v>55229954.799999997</v>
      </c>
    </row>
    <row r="214" spans="1:5" ht="18.95" customHeight="1" x14ac:dyDescent="0.25">
      <c r="A214" s="114"/>
      <c r="B214" s="115"/>
    </row>
    <row r="215" spans="1:5" ht="18.95" customHeight="1" x14ac:dyDescent="0.25">
      <c r="A215" s="142" t="s">
        <v>46</v>
      </c>
      <c r="B215" s="143">
        <v>20</v>
      </c>
    </row>
    <row r="216" spans="1:5" ht="18.95" customHeight="1" x14ac:dyDescent="0.25">
      <c r="A216" s="138" t="s">
        <v>47</v>
      </c>
      <c r="B216" s="139">
        <v>1913736</v>
      </c>
    </row>
    <row r="217" spans="1:5" ht="18.95" customHeight="1" x14ac:dyDescent="0.25">
      <c r="A217" s="144"/>
      <c r="B217" s="145"/>
    </row>
    <row r="218" spans="1:5" ht="18.95" customHeight="1" x14ac:dyDescent="0.25">
      <c r="A218" s="142" t="s">
        <v>48</v>
      </c>
      <c r="B218" s="143">
        <v>1</v>
      </c>
    </row>
    <row r="219" spans="1:5" ht="18.95" customHeight="1" thickBot="1" x14ac:dyDescent="0.3">
      <c r="A219" s="146" t="s">
        <v>49</v>
      </c>
      <c r="B219" s="147">
        <v>500000</v>
      </c>
    </row>
    <row r="220" spans="1:5" ht="38.25" customHeight="1" thickBot="1" x14ac:dyDescent="0.4">
      <c r="B220" s="20">
        <v>2002</v>
      </c>
    </row>
    <row r="221" spans="1:5" ht="17.649999999999999" customHeight="1" x14ac:dyDescent="0.25">
      <c r="A221" s="148" t="s">
        <v>50</v>
      </c>
      <c r="B221" s="149">
        <v>148</v>
      </c>
      <c r="D221" s="150" t="s">
        <v>51</v>
      </c>
      <c r="E221" s="151">
        <v>221</v>
      </c>
    </row>
    <row r="222" spans="1:5" ht="17.649999999999999" customHeight="1" thickBot="1" x14ac:dyDescent="0.3">
      <c r="A222" s="152" t="s">
        <v>52</v>
      </c>
      <c r="B222" s="153">
        <v>15213810</v>
      </c>
      <c r="D222" s="154" t="s">
        <v>53</v>
      </c>
      <c r="E222" s="155">
        <f>(E210+E213+E216+E219)</f>
        <v>74846367.939999998</v>
      </c>
    </row>
    <row r="223" spans="1:5" ht="17.649999999999999" customHeight="1" x14ac:dyDescent="0.25">
      <c r="A223" s="114"/>
      <c r="B223" s="115"/>
    </row>
    <row r="224" spans="1:5" ht="17.649999999999999" customHeight="1" x14ac:dyDescent="0.25">
      <c r="A224" s="156" t="s">
        <v>54</v>
      </c>
      <c r="B224" s="157">
        <v>57</v>
      </c>
    </row>
    <row r="225" spans="1:5" ht="17.649999999999999" customHeight="1" x14ac:dyDescent="0.25">
      <c r="A225" s="152" t="s">
        <v>55</v>
      </c>
      <c r="B225" s="158">
        <v>39471002.760000005</v>
      </c>
    </row>
    <row r="226" spans="1:5" ht="17.649999999999999" customHeight="1" x14ac:dyDescent="0.25">
      <c r="A226" s="114"/>
      <c r="B226" s="115"/>
    </row>
    <row r="227" spans="1:5" ht="17.649999999999999" customHeight="1" x14ac:dyDescent="0.25">
      <c r="A227" s="156" t="s">
        <v>56</v>
      </c>
      <c r="B227" s="157">
        <v>11</v>
      </c>
    </row>
    <row r="228" spans="1:5" ht="17.649999999999999" customHeight="1" x14ac:dyDescent="0.25">
      <c r="A228" s="152" t="s">
        <v>57</v>
      </c>
      <c r="B228" s="153">
        <v>1152053</v>
      </c>
    </row>
    <row r="229" spans="1:5" ht="17.649999999999999" customHeight="1" x14ac:dyDescent="0.25">
      <c r="A229" s="144"/>
      <c r="B229" s="145"/>
    </row>
    <row r="230" spans="1:5" ht="17.649999999999999" customHeight="1" x14ac:dyDescent="0.25">
      <c r="A230" s="156" t="s">
        <v>58</v>
      </c>
      <c r="B230" s="157">
        <v>5</v>
      </c>
    </row>
    <row r="231" spans="1:5" ht="17.649999999999999" customHeight="1" x14ac:dyDescent="0.25">
      <c r="A231" s="152" t="s">
        <v>59</v>
      </c>
      <c r="B231" s="153">
        <v>2456509</v>
      </c>
    </row>
    <row r="232" spans="1:5" ht="41.25" customHeight="1" thickBot="1" x14ac:dyDescent="0.3"/>
    <row r="233" spans="1:5" ht="14.25" thickTop="1" x14ac:dyDescent="0.25">
      <c r="A233" s="353" t="s">
        <v>204</v>
      </c>
      <c r="B233" s="354"/>
      <c r="C233" s="355"/>
      <c r="D233" s="356"/>
    </row>
    <row r="234" spans="1:5" ht="14.25" thickBot="1" x14ac:dyDescent="0.3">
      <c r="A234" s="357" t="s">
        <v>62</v>
      </c>
      <c r="B234" s="358"/>
      <c r="C234" s="359"/>
      <c r="D234" s="360"/>
    </row>
    <row r="235" spans="1:5" ht="20.25" customHeight="1" x14ac:dyDescent="0.25">
      <c r="A235" s="159" t="s">
        <v>60</v>
      </c>
      <c r="B235" s="361">
        <v>4565</v>
      </c>
      <c r="C235" s="362"/>
      <c r="D235" s="363"/>
      <c r="E235" s="428"/>
    </row>
    <row r="236" spans="1:5" ht="20.25" customHeight="1" thickBot="1" x14ac:dyDescent="0.3">
      <c r="A236" s="160" t="s">
        <v>61</v>
      </c>
      <c r="B236" s="364">
        <v>1729448369</v>
      </c>
      <c r="C236" s="365"/>
      <c r="D236" s="366"/>
      <c r="E236" s="429"/>
    </row>
    <row r="237" spans="1:5" ht="14.25" thickTop="1" x14ac:dyDescent="0.25"/>
    <row r="239" spans="1:5" ht="96.75" customHeight="1" x14ac:dyDescent="0.3">
      <c r="A239" s="350" t="s">
        <v>205</v>
      </c>
      <c r="B239" s="351"/>
      <c r="C239" s="351"/>
      <c r="D239" s="352"/>
    </row>
    <row r="257" spans="4:5" x14ac:dyDescent="0.25">
      <c r="D257" s="161"/>
    </row>
    <row r="258" spans="4:5" x14ac:dyDescent="0.25">
      <c r="D258" s="161"/>
      <c r="E258" s="162"/>
    </row>
    <row r="259" spans="4:5" x14ac:dyDescent="0.25">
      <c r="D259" s="161"/>
    </row>
    <row r="260" spans="4:5" x14ac:dyDescent="0.25">
      <c r="D260" s="161"/>
      <c r="E260" s="162"/>
    </row>
    <row r="261" spans="4:5" x14ac:dyDescent="0.25">
      <c r="D261" s="161"/>
      <c r="E261" s="163"/>
    </row>
  </sheetData>
  <mergeCells count="5">
    <mergeCell ref="A239:D239"/>
    <mergeCell ref="A233:D233"/>
    <mergeCell ref="A234:D234"/>
    <mergeCell ref="B235:D235"/>
    <mergeCell ref="B236:D236"/>
  </mergeCells>
  <phoneticPr fontId="1" type="noConversion"/>
  <pageMargins left="0.33" right="0.18" top="0.62" bottom="0.28000000000000003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1"/>
  <sheetViews>
    <sheetView workbookViewId="0"/>
  </sheetViews>
  <sheetFormatPr defaultColWidth="8.85546875" defaultRowHeight="13.5" x14ac:dyDescent="0.25"/>
  <cols>
    <col min="1" max="1" width="14.85546875" style="3" customWidth="1"/>
    <col min="2" max="2" width="11.28515625" style="3" customWidth="1"/>
    <col min="3" max="3" width="12.7109375" style="3" customWidth="1"/>
    <col min="4" max="4" width="11.140625" style="3" customWidth="1"/>
    <col min="5" max="5" width="12.42578125" style="3" customWidth="1"/>
    <col min="6" max="6" width="9.7109375" style="3" customWidth="1"/>
    <col min="7" max="7" width="14.85546875" style="3" customWidth="1"/>
    <col min="8" max="8" width="11" style="3" customWidth="1"/>
    <col min="9" max="9" width="13.28515625" style="3" customWidth="1"/>
    <col min="10" max="10" width="11.140625" style="3" customWidth="1"/>
    <col min="11" max="11" width="12.5703125" style="3" customWidth="1"/>
    <col min="12" max="12" width="11.140625" style="3" customWidth="1"/>
    <col min="13" max="13" width="14.85546875" style="3" customWidth="1"/>
    <col min="14" max="14" width="9.140625" style="3" customWidth="1"/>
    <col min="15" max="15" width="12.7109375" style="3" customWidth="1"/>
    <col min="16" max="16" width="9.85546875" style="3" customWidth="1"/>
    <col min="17" max="17" width="12.85546875" style="3" customWidth="1"/>
    <col min="18" max="18" width="9.140625" style="3" customWidth="1"/>
    <col min="19" max="19" width="13.140625" style="3" customWidth="1"/>
    <col min="20" max="20" width="9.28515625" style="3" customWidth="1"/>
    <col min="21" max="21" width="12.85546875" style="3" customWidth="1"/>
    <col min="22" max="22" width="8.85546875" style="3" customWidth="1"/>
    <col min="23" max="23" width="12.42578125" style="3" customWidth="1"/>
    <col min="24" max="24" width="10.5703125" style="3" customWidth="1"/>
    <col min="25" max="25" width="13.85546875" style="3" customWidth="1"/>
    <col min="26" max="26" width="8.85546875" style="3"/>
    <col min="27" max="27" width="13" style="3" customWidth="1"/>
    <col min="28" max="16384" width="8.85546875" style="3"/>
  </cols>
  <sheetData>
    <row r="1" spans="1:27" ht="18" x14ac:dyDescent="0.25">
      <c r="A1" s="166" t="s">
        <v>192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4" spans="1:27" ht="14.25" thickBot="1" x14ac:dyDescent="0.3"/>
    <row r="5" spans="1:27" ht="15" thickTop="1" thickBot="1" x14ac:dyDescent="0.3">
      <c r="B5" s="383">
        <v>2020</v>
      </c>
      <c r="C5" s="384"/>
      <c r="D5" s="387">
        <v>2019</v>
      </c>
      <c r="E5" s="388"/>
      <c r="F5" s="377">
        <v>2018</v>
      </c>
      <c r="G5" s="378"/>
      <c r="H5" s="379">
        <v>2017</v>
      </c>
      <c r="I5" s="380"/>
      <c r="J5" s="381">
        <v>2016</v>
      </c>
      <c r="K5" s="382"/>
      <c r="L5" s="383">
        <v>2015</v>
      </c>
      <c r="M5" s="384"/>
      <c r="N5" s="385">
        <v>2014</v>
      </c>
      <c r="O5" s="386"/>
      <c r="P5" s="375">
        <v>2013</v>
      </c>
      <c r="Q5" s="376"/>
      <c r="R5" s="373">
        <v>2012</v>
      </c>
      <c r="S5" s="374"/>
      <c r="T5" s="371">
        <v>2011</v>
      </c>
      <c r="U5" s="372"/>
      <c r="V5" s="369">
        <v>2010</v>
      </c>
      <c r="W5" s="370"/>
      <c r="X5" s="367">
        <v>2009</v>
      </c>
      <c r="Y5" s="368"/>
      <c r="Z5" s="221"/>
      <c r="AA5" s="222"/>
    </row>
    <row r="6" spans="1:27" ht="39.75" thickBot="1" x14ac:dyDescent="0.3">
      <c r="A6" s="229" t="s">
        <v>124</v>
      </c>
      <c r="B6" s="391" t="s">
        <v>125</v>
      </c>
      <c r="C6" s="392" t="s">
        <v>126</v>
      </c>
      <c r="D6" s="389" t="s">
        <v>125</v>
      </c>
      <c r="E6" s="390" t="s">
        <v>126</v>
      </c>
      <c r="F6" s="338" t="s">
        <v>125</v>
      </c>
      <c r="G6" s="339" t="s">
        <v>126</v>
      </c>
      <c r="H6" s="315" t="s">
        <v>125</v>
      </c>
      <c r="I6" s="316" t="s">
        <v>126</v>
      </c>
      <c r="J6" s="292" t="s">
        <v>125</v>
      </c>
      <c r="K6" s="291" t="s">
        <v>126</v>
      </c>
      <c r="L6" s="274" t="s">
        <v>125</v>
      </c>
      <c r="M6" s="275" t="s">
        <v>126</v>
      </c>
      <c r="N6" s="237" t="s">
        <v>125</v>
      </c>
      <c r="O6" s="238" t="s">
        <v>126</v>
      </c>
      <c r="P6" s="198" t="s">
        <v>125</v>
      </c>
      <c r="Q6" s="197" t="s">
        <v>126</v>
      </c>
      <c r="R6" s="195" t="s">
        <v>125</v>
      </c>
      <c r="S6" s="196" t="s">
        <v>126</v>
      </c>
      <c r="T6" s="168" t="s">
        <v>125</v>
      </c>
      <c r="U6" s="169" t="s">
        <v>126</v>
      </c>
      <c r="V6" s="227" t="s">
        <v>125</v>
      </c>
      <c r="W6" s="228" t="s">
        <v>126</v>
      </c>
      <c r="X6" s="170" t="s">
        <v>125</v>
      </c>
      <c r="Y6" s="213" t="s">
        <v>126</v>
      </c>
      <c r="Z6" s="223" t="s">
        <v>139</v>
      </c>
      <c r="AA6" s="224" t="s">
        <v>140</v>
      </c>
    </row>
    <row r="7" spans="1:27" ht="14.25" x14ac:dyDescent="0.3">
      <c r="A7" s="171" t="s">
        <v>127</v>
      </c>
      <c r="B7" s="239">
        <v>129</v>
      </c>
      <c r="C7" s="317">
        <v>55095638.170000002</v>
      </c>
      <c r="D7" s="239">
        <v>120</v>
      </c>
      <c r="E7" s="317">
        <v>49850063.560000002</v>
      </c>
      <c r="F7" s="171">
        <v>92</v>
      </c>
      <c r="G7" s="341">
        <v>40817970</v>
      </c>
      <c r="H7" s="239">
        <v>109</v>
      </c>
      <c r="I7" s="317">
        <v>50439180.470000006</v>
      </c>
      <c r="J7" s="296">
        <v>78</v>
      </c>
      <c r="K7" s="293">
        <v>33744282.759999998</v>
      </c>
      <c r="L7" s="282">
        <v>89</v>
      </c>
      <c r="M7" s="283">
        <v>36683349.960000001</v>
      </c>
      <c r="N7" s="239">
        <v>105</v>
      </c>
      <c r="O7" s="240">
        <v>35300906</v>
      </c>
      <c r="P7" s="172">
        <v>83</v>
      </c>
      <c r="Q7" s="202">
        <v>26988144</v>
      </c>
      <c r="R7" s="182">
        <f>(62+43+7+2)</f>
        <v>114</v>
      </c>
      <c r="S7" s="203">
        <v>43894959</v>
      </c>
      <c r="T7" s="182">
        <v>139</v>
      </c>
      <c r="U7" s="183">
        <v>49174871</v>
      </c>
      <c r="V7" s="184">
        <v>145</v>
      </c>
      <c r="W7" s="185">
        <v>42805320</v>
      </c>
      <c r="X7" s="172">
        <v>117</v>
      </c>
      <c r="Y7" s="214">
        <v>31241808</v>
      </c>
      <c r="Z7" s="347">
        <f>(X7+V7+T7+R7+P7+N7+L7+J7+H7+F7)</f>
        <v>1071</v>
      </c>
      <c r="AA7" s="344">
        <f>(Y7+W7+U7+S7+Q7+O7+M7+K7+I7+G7)</f>
        <v>391090791.19000006</v>
      </c>
    </row>
    <row r="8" spans="1:27" ht="14.25" x14ac:dyDescent="0.3">
      <c r="A8" s="173" t="s">
        <v>128</v>
      </c>
      <c r="B8" s="318">
        <v>64</v>
      </c>
      <c r="C8" s="319">
        <v>36536818</v>
      </c>
      <c r="D8" s="318">
        <v>66</v>
      </c>
      <c r="E8" s="319">
        <v>42905987</v>
      </c>
      <c r="F8" s="173">
        <v>82</v>
      </c>
      <c r="G8" s="342">
        <v>37296522</v>
      </c>
      <c r="H8" s="323">
        <v>67</v>
      </c>
      <c r="I8" s="324">
        <v>44579382</v>
      </c>
      <c r="J8" s="297">
        <v>71</v>
      </c>
      <c r="K8" s="294">
        <v>50038141</v>
      </c>
      <c r="L8" s="277">
        <v>69</v>
      </c>
      <c r="M8" s="278">
        <v>23597567</v>
      </c>
      <c r="N8" s="241">
        <v>69</v>
      </c>
      <c r="O8" s="242">
        <v>40752345</v>
      </c>
      <c r="P8" s="174">
        <v>40</v>
      </c>
      <c r="Q8" s="204">
        <v>26753426</v>
      </c>
      <c r="R8" s="186">
        <v>51</v>
      </c>
      <c r="S8" s="205">
        <v>29249799</v>
      </c>
      <c r="T8" s="186">
        <v>44</v>
      </c>
      <c r="U8" s="187">
        <v>28219859</v>
      </c>
      <c r="V8" s="174">
        <v>50</v>
      </c>
      <c r="W8" s="175">
        <v>21812342</v>
      </c>
      <c r="X8" s="174">
        <v>60</v>
      </c>
      <c r="Y8" s="215">
        <v>24279640</v>
      </c>
      <c r="Z8" s="348">
        <f>(X8+V8+T8+R8+P8+N8+L8+J8+H8+F8)</f>
        <v>603</v>
      </c>
      <c r="AA8" s="345">
        <f>(Y8+W8+U8+S8+Q8+O8+M8+K8+I8+G8)</f>
        <v>326579023</v>
      </c>
    </row>
    <row r="9" spans="1:27" ht="14.25" x14ac:dyDescent="0.3">
      <c r="A9" s="173" t="s">
        <v>130</v>
      </c>
      <c r="B9" s="230">
        <v>30</v>
      </c>
      <c r="C9" s="320">
        <v>16768625</v>
      </c>
      <c r="D9" s="230">
        <v>27</v>
      </c>
      <c r="E9" s="320">
        <v>7078860</v>
      </c>
      <c r="F9" s="173">
        <v>22</v>
      </c>
      <c r="G9" s="342">
        <v>7753797</v>
      </c>
      <c r="H9" s="318">
        <v>18</v>
      </c>
      <c r="I9" s="319">
        <v>4695524</v>
      </c>
      <c r="J9" s="297">
        <v>17</v>
      </c>
      <c r="K9" s="294">
        <v>6491921</v>
      </c>
      <c r="L9" s="277">
        <v>21</v>
      </c>
      <c r="M9" s="278">
        <v>8367534</v>
      </c>
      <c r="N9" s="230">
        <v>26</v>
      </c>
      <c r="O9" s="231">
        <v>6979777</v>
      </c>
      <c r="P9" s="174">
        <v>11</v>
      </c>
      <c r="Q9" s="204">
        <v>2515500</v>
      </c>
      <c r="R9" s="188">
        <v>12</v>
      </c>
      <c r="S9" s="206">
        <v>3992488</v>
      </c>
      <c r="T9" s="188">
        <v>25</v>
      </c>
      <c r="U9" s="167">
        <v>7492815</v>
      </c>
      <c r="V9" s="174">
        <v>21</v>
      </c>
      <c r="W9" s="175">
        <v>6096938</v>
      </c>
      <c r="X9" s="174">
        <v>19</v>
      </c>
      <c r="Y9" s="215">
        <v>5397697</v>
      </c>
      <c r="Z9" s="348">
        <f>(X9+V9+T9+R9+P9+N9+L9+J9+H9+F9)</f>
        <v>192</v>
      </c>
      <c r="AA9" s="345">
        <f>(Y9+W9+U9+S9+Q9+O9+M9+K9+I9+G9)</f>
        <v>59783991</v>
      </c>
    </row>
    <row r="10" spans="1:27" ht="14.25" x14ac:dyDescent="0.3">
      <c r="A10" s="173" t="s">
        <v>129</v>
      </c>
      <c r="B10" s="318">
        <v>24</v>
      </c>
      <c r="C10" s="319">
        <v>9460364</v>
      </c>
      <c r="D10" s="230">
        <v>18</v>
      </c>
      <c r="E10" s="320">
        <v>6090951</v>
      </c>
      <c r="F10" s="173">
        <v>13</v>
      </c>
      <c r="G10" s="342">
        <v>4462617</v>
      </c>
      <c r="H10" s="230">
        <v>13</v>
      </c>
      <c r="I10" s="320">
        <v>5978040</v>
      </c>
      <c r="J10" s="297">
        <v>21</v>
      </c>
      <c r="K10" s="294">
        <v>6827148</v>
      </c>
      <c r="L10" s="277">
        <v>16</v>
      </c>
      <c r="M10" s="278">
        <v>4698018</v>
      </c>
      <c r="N10" s="230">
        <v>16</v>
      </c>
      <c r="O10" s="231">
        <v>6318115</v>
      </c>
      <c r="P10" s="174">
        <v>22</v>
      </c>
      <c r="Q10" s="204">
        <v>4234042</v>
      </c>
      <c r="R10" s="188">
        <v>17</v>
      </c>
      <c r="S10" s="206">
        <v>4515093</v>
      </c>
      <c r="T10" s="188">
        <v>15</v>
      </c>
      <c r="U10" s="189">
        <v>2799595</v>
      </c>
      <c r="V10" s="174">
        <v>34</v>
      </c>
      <c r="W10" s="175">
        <v>7068869</v>
      </c>
      <c r="X10" s="174">
        <v>22</v>
      </c>
      <c r="Y10" s="215">
        <v>4354789</v>
      </c>
      <c r="Z10" s="348">
        <f>(X10+V10+T10+R10+P10+N10+L10+J10+H10+F10)</f>
        <v>189</v>
      </c>
      <c r="AA10" s="345">
        <f>(Y10+W10+U10+S10+Q10+O10+M10+K10+I10+G10)</f>
        <v>51256326</v>
      </c>
    </row>
    <row r="11" spans="1:27" ht="14.25" x14ac:dyDescent="0.3">
      <c r="A11" s="173" t="s">
        <v>131</v>
      </c>
      <c r="B11" s="230">
        <v>19</v>
      </c>
      <c r="C11" s="320">
        <v>6659557.6499999994</v>
      </c>
      <c r="D11" s="318">
        <v>21</v>
      </c>
      <c r="E11" s="319">
        <v>11838850</v>
      </c>
      <c r="F11" s="173">
        <v>19</v>
      </c>
      <c r="G11" s="342">
        <v>7232652</v>
      </c>
      <c r="H11" s="230">
        <v>13</v>
      </c>
      <c r="I11" s="320">
        <v>6239584</v>
      </c>
      <c r="J11" s="297">
        <v>11</v>
      </c>
      <c r="K11" s="294">
        <v>5046470.72</v>
      </c>
      <c r="L11" s="277">
        <v>13</v>
      </c>
      <c r="M11" s="278">
        <v>7789451.5899999999</v>
      </c>
      <c r="N11" s="230">
        <v>5</v>
      </c>
      <c r="O11" s="232">
        <v>843008.98</v>
      </c>
      <c r="P11" s="174">
        <v>4</v>
      </c>
      <c r="Q11" s="204">
        <v>671717</v>
      </c>
      <c r="R11" s="188">
        <v>8</v>
      </c>
      <c r="S11" s="207">
        <v>3738980</v>
      </c>
      <c r="T11" s="188">
        <v>10</v>
      </c>
      <c r="U11" s="167">
        <v>5699727</v>
      </c>
      <c r="V11" s="174">
        <v>18</v>
      </c>
      <c r="W11" s="175">
        <v>6296536</v>
      </c>
      <c r="X11" s="174">
        <v>6</v>
      </c>
      <c r="Y11" s="215">
        <v>1222616</v>
      </c>
      <c r="Z11" s="348">
        <f>(X11+V11+T11+R11+P11+N11+L11+J11+H11+F11)</f>
        <v>107</v>
      </c>
      <c r="AA11" s="345">
        <f>(Y11+W11+U11+S11+Q11+O11+M11+K11+I11+G11)</f>
        <v>44780743.289999999</v>
      </c>
    </row>
    <row r="12" spans="1:27" ht="14.25" x14ac:dyDescent="0.3">
      <c r="A12" s="173" t="s">
        <v>135</v>
      </c>
      <c r="B12" s="230">
        <v>1</v>
      </c>
      <c r="C12" s="320">
        <v>993559</v>
      </c>
      <c r="D12" s="396">
        <v>0</v>
      </c>
      <c r="E12" s="189">
        <v>0</v>
      </c>
      <c r="F12" s="173">
        <v>1</v>
      </c>
      <c r="G12" s="342">
        <v>149909</v>
      </c>
      <c r="H12" s="230">
        <v>1</v>
      </c>
      <c r="I12" s="321">
        <v>1000000</v>
      </c>
      <c r="J12" s="297">
        <v>0</v>
      </c>
      <c r="K12" s="294">
        <v>0</v>
      </c>
      <c r="L12" s="277">
        <v>4</v>
      </c>
      <c r="M12" s="279">
        <v>1549748.4</v>
      </c>
      <c r="N12" s="230">
        <v>1</v>
      </c>
      <c r="O12" s="401">
        <v>150000</v>
      </c>
      <c r="P12" s="174">
        <v>1</v>
      </c>
      <c r="Q12" s="209">
        <v>149928</v>
      </c>
      <c r="R12" s="188">
        <v>2</v>
      </c>
      <c r="S12" s="208">
        <v>477797</v>
      </c>
      <c r="T12" s="188">
        <v>1</v>
      </c>
      <c r="U12" s="193">
        <v>100000</v>
      </c>
      <c r="V12" s="174">
        <v>1</v>
      </c>
      <c r="W12" s="190">
        <v>99530.6</v>
      </c>
      <c r="X12" s="174">
        <v>1</v>
      </c>
      <c r="Y12" s="215">
        <v>99998</v>
      </c>
      <c r="Z12" s="348">
        <f>(X12+V12+T12+R12+P12+N12+L12+J12+H12+F12)</f>
        <v>13</v>
      </c>
      <c r="AA12" s="345">
        <f>(Y12+W12+U12+S12+Q12+O12+M12+K12+I12+G12)</f>
        <v>3776911</v>
      </c>
    </row>
    <row r="13" spans="1:27" ht="14.25" x14ac:dyDescent="0.3">
      <c r="A13" s="176" t="s">
        <v>132</v>
      </c>
      <c r="B13" s="325">
        <v>1</v>
      </c>
      <c r="C13" s="326">
        <v>599949</v>
      </c>
      <c r="D13" s="230">
        <v>3</v>
      </c>
      <c r="E13" s="320">
        <v>1350000</v>
      </c>
      <c r="F13" s="340">
        <v>5</v>
      </c>
      <c r="G13" s="342">
        <v>499990</v>
      </c>
      <c r="H13" s="399">
        <v>2</v>
      </c>
      <c r="I13" s="400">
        <v>174936</v>
      </c>
      <c r="J13" s="298">
        <v>2</v>
      </c>
      <c r="K13" s="284">
        <v>632157</v>
      </c>
      <c r="L13" s="277">
        <v>4</v>
      </c>
      <c r="M13" s="278">
        <v>399942</v>
      </c>
      <c r="N13" s="399">
        <v>2</v>
      </c>
      <c r="O13" s="402">
        <v>199973</v>
      </c>
      <c r="P13" s="174">
        <v>4</v>
      </c>
      <c r="Q13" s="204">
        <v>749991</v>
      </c>
      <c r="R13" s="188">
        <v>1</v>
      </c>
      <c r="S13" s="206">
        <v>450000</v>
      </c>
      <c r="T13" s="188">
        <v>4</v>
      </c>
      <c r="U13" s="167">
        <v>1118833</v>
      </c>
      <c r="V13" s="174">
        <v>2</v>
      </c>
      <c r="W13" s="175">
        <v>482225</v>
      </c>
      <c r="X13" s="177">
        <v>3</v>
      </c>
      <c r="Y13" s="216">
        <v>239969</v>
      </c>
      <c r="Z13" s="348">
        <f>(X13+V13+T13+R13+P13+N13+L13+J13+H13+F13)</f>
        <v>29</v>
      </c>
      <c r="AA13" s="345">
        <f>(Y13+W13+U13+S13+Q13+O13+M13+K13+I13+G13)</f>
        <v>4948016</v>
      </c>
    </row>
    <row r="14" spans="1:27" ht="14.25" x14ac:dyDescent="0.3">
      <c r="A14" s="176" t="s">
        <v>138</v>
      </c>
      <c r="B14" s="323">
        <v>3</v>
      </c>
      <c r="C14" s="394">
        <v>419469</v>
      </c>
      <c r="D14" s="396">
        <v>0</v>
      </c>
      <c r="E14" s="189">
        <v>0</v>
      </c>
      <c r="F14" s="173">
        <v>1</v>
      </c>
      <c r="G14" s="342">
        <v>119999</v>
      </c>
      <c r="H14" s="325">
        <v>1</v>
      </c>
      <c r="I14" s="326">
        <v>299987</v>
      </c>
      <c r="J14" s="298">
        <v>2</v>
      </c>
      <c r="K14" s="284">
        <v>499902.17999999993</v>
      </c>
      <c r="L14" s="277">
        <v>2</v>
      </c>
      <c r="M14" s="278">
        <v>494633</v>
      </c>
      <c r="N14" s="230">
        <v>1</v>
      </c>
      <c r="O14" s="232">
        <v>94870.51</v>
      </c>
      <c r="P14" s="174">
        <v>2</v>
      </c>
      <c r="Q14" s="204">
        <v>487510.08</v>
      </c>
      <c r="R14" s="188">
        <v>2</v>
      </c>
      <c r="S14" s="206">
        <v>418516</v>
      </c>
      <c r="T14" s="188">
        <v>1</v>
      </c>
      <c r="U14" s="406">
        <v>94969</v>
      </c>
      <c r="V14" s="174">
        <v>1</v>
      </c>
      <c r="W14" s="175">
        <v>94281.73</v>
      </c>
      <c r="X14" s="177">
        <v>1</v>
      </c>
      <c r="Y14" s="217">
        <v>99998</v>
      </c>
      <c r="Z14" s="348">
        <f>(X14+V14+T14+R14+P14+N14+L14+J14+H14+F14)</f>
        <v>14</v>
      </c>
      <c r="AA14" s="345">
        <f>(Y14+W14+U14+S14+Q14+O14+M14+K14+I14+G14)</f>
        <v>2704666.5</v>
      </c>
    </row>
    <row r="15" spans="1:27" ht="14.25" x14ac:dyDescent="0.3">
      <c r="A15" s="173" t="s">
        <v>134</v>
      </c>
      <c r="B15" s="230">
        <v>2</v>
      </c>
      <c r="C15" s="321">
        <v>199361</v>
      </c>
      <c r="D15" s="393">
        <v>2</v>
      </c>
      <c r="E15" s="326">
        <v>499975.28</v>
      </c>
      <c r="F15" s="340">
        <v>1</v>
      </c>
      <c r="G15" s="342">
        <v>100000</v>
      </c>
      <c r="H15" s="327">
        <v>0</v>
      </c>
      <c r="I15" s="328">
        <v>0</v>
      </c>
      <c r="J15" s="297">
        <v>1</v>
      </c>
      <c r="K15" s="294">
        <v>100000</v>
      </c>
      <c r="L15" s="277">
        <v>1</v>
      </c>
      <c r="M15" s="279">
        <v>300000</v>
      </c>
      <c r="N15" s="233">
        <v>1</v>
      </c>
      <c r="O15" s="234">
        <v>100000</v>
      </c>
      <c r="P15" s="174">
        <v>1</v>
      </c>
      <c r="Q15" s="209">
        <v>300000</v>
      </c>
      <c r="R15" s="210">
        <v>2</v>
      </c>
      <c r="S15" s="211">
        <v>379959</v>
      </c>
      <c r="T15" s="191">
        <v>1</v>
      </c>
      <c r="U15" s="192">
        <v>79877</v>
      </c>
      <c r="V15" s="174">
        <v>0</v>
      </c>
      <c r="W15" s="175">
        <v>0</v>
      </c>
      <c r="X15" s="174">
        <v>1</v>
      </c>
      <c r="Y15" s="218">
        <v>69787</v>
      </c>
      <c r="Z15" s="348">
        <f>(X15+V15+T15+R15+P15+N15+L15+J15+H15+F15)</f>
        <v>9</v>
      </c>
      <c r="AA15" s="345">
        <f>(Y15+W15+U15+S15+Q15+O15+M15+K15+I15+G15)</f>
        <v>1429623</v>
      </c>
    </row>
    <row r="16" spans="1:27" ht="14.25" x14ac:dyDescent="0.3">
      <c r="A16" s="173" t="s">
        <v>133</v>
      </c>
      <c r="B16" s="230">
        <v>1</v>
      </c>
      <c r="C16" s="320">
        <v>149928</v>
      </c>
      <c r="D16" s="323">
        <v>2</v>
      </c>
      <c r="E16" s="394">
        <v>1849870.06</v>
      </c>
      <c r="F16" s="173">
        <v>0</v>
      </c>
      <c r="G16" s="342">
        <v>0</v>
      </c>
      <c r="H16" s="396">
        <v>0</v>
      </c>
      <c r="I16" s="167">
        <v>0</v>
      </c>
      <c r="J16" s="297">
        <v>1</v>
      </c>
      <c r="K16" s="294">
        <v>100000</v>
      </c>
      <c r="L16" s="285">
        <v>0</v>
      </c>
      <c r="M16" s="175">
        <v>0</v>
      </c>
      <c r="N16" s="188">
        <v>0</v>
      </c>
      <c r="O16" s="167">
        <v>0</v>
      </c>
      <c r="P16" s="174">
        <v>0</v>
      </c>
      <c r="Q16" s="175">
        <v>0</v>
      </c>
      <c r="R16" s="212">
        <v>1</v>
      </c>
      <c r="S16" s="404">
        <v>732805</v>
      </c>
      <c r="T16" s="188">
        <v>2</v>
      </c>
      <c r="U16" s="167">
        <v>199366.06</v>
      </c>
      <c r="V16" s="174">
        <v>2</v>
      </c>
      <c r="W16" s="175">
        <v>199774</v>
      </c>
      <c r="X16" s="174">
        <v>1</v>
      </c>
      <c r="Y16" s="215">
        <v>100000</v>
      </c>
      <c r="Z16" s="348">
        <f>(X16+V16+T16+R16+P16+N16+L16+J16+H16+F16)</f>
        <v>7</v>
      </c>
      <c r="AA16" s="345">
        <f>(Y16+W16+U16+S16+Q16+O16+M16+K16+I16+G16)</f>
        <v>1331945.06</v>
      </c>
    </row>
    <row r="17" spans="1:27" ht="15" thickBot="1" x14ac:dyDescent="0.35">
      <c r="A17" s="178" t="s">
        <v>137</v>
      </c>
      <c r="B17" s="194">
        <v>0</v>
      </c>
      <c r="C17" s="395">
        <v>0</v>
      </c>
      <c r="D17" s="397">
        <v>1</v>
      </c>
      <c r="E17" s="398">
        <v>899978.94</v>
      </c>
      <c r="F17" s="178">
        <v>1</v>
      </c>
      <c r="G17" s="343">
        <v>199343</v>
      </c>
      <c r="H17" s="235">
        <v>1</v>
      </c>
      <c r="I17" s="322">
        <v>897954</v>
      </c>
      <c r="J17" s="299">
        <v>1</v>
      </c>
      <c r="K17" s="295">
        <v>149911</v>
      </c>
      <c r="L17" s="280">
        <v>1</v>
      </c>
      <c r="M17" s="281">
        <v>899542</v>
      </c>
      <c r="N17" s="235">
        <v>2</v>
      </c>
      <c r="O17" s="236">
        <v>299681</v>
      </c>
      <c r="P17" s="179">
        <v>0</v>
      </c>
      <c r="Q17" s="403">
        <v>0</v>
      </c>
      <c r="R17" s="194">
        <v>2</v>
      </c>
      <c r="S17" s="405">
        <v>974950</v>
      </c>
      <c r="T17" s="191">
        <v>2</v>
      </c>
      <c r="U17" s="407">
        <v>1000000</v>
      </c>
      <c r="V17" s="177">
        <v>1</v>
      </c>
      <c r="W17" s="408">
        <v>100000</v>
      </c>
      <c r="X17" s="177">
        <v>0</v>
      </c>
      <c r="Y17" s="219">
        <v>0</v>
      </c>
      <c r="Z17" s="349">
        <f>(X17+V17+T17+R17+P17+N17+L17+J17+H17+F17)</f>
        <v>11</v>
      </c>
      <c r="AA17" s="346">
        <f>(Y17+W17+U17+S17+Q17+O17+M17+K17+I17+G17)</f>
        <v>4521381</v>
      </c>
    </row>
    <row r="18" spans="1:27" ht="14.25" thickBot="1" x14ac:dyDescent="0.3">
      <c r="A18" s="180" t="s">
        <v>136</v>
      </c>
      <c r="B18" s="181">
        <f>SUM(B7:B17)</f>
        <v>274</v>
      </c>
      <c r="C18" s="276">
        <f>SUM(C7:C17)</f>
        <v>126883268.82000001</v>
      </c>
      <c r="D18" s="181">
        <f>SUM(D7:D17)</f>
        <v>260</v>
      </c>
      <c r="E18" s="276">
        <f>SUM(E7:E17)</f>
        <v>122364535.84</v>
      </c>
      <c r="F18" s="181">
        <f>SUM(F7:F17)</f>
        <v>237</v>
      </c>
      <c r="G18" s="276">
        <f>SUM(G7:G17)</f>
        <v>98632799</v>
      </c>
      <c r="H18" s="286">
        <f t="shared" ref="H18" si="0">SUM(H7:H17)</f>
        <v>225</v>
      </c>
      <c r="I18" s="276">
        <f t="shared" ref="I18" si="1">SUM(I7:I17)</f>
        <v>114304587.47</v>
      </c>
      <c r="J18" s="286">
        <f t="shared" ref="J18:O18" si="2">SUM(J7:J17)</f>
        <v>205</v>
      </c>
      <c r="K18" s="276">
        <f t="shared" si="2"/>
        <v>103629933.66</v>
      </c>
      <c r="L18" s="286">
        <f t="shared" si="2"/>
        <v>220</v>
      </c>
      <c r="M18" s="276">
        <f t="shared" si="2"/>
        <v>84779785.950000018</v>
      </c>
      <c r="N18" s="181">
        <f t="shared" si="2"/>
        <v>228</v>
      </c>
      <c r="O18" s="201">
        <f t="shared" si="2"/>
        <v>91038676.49000001</v>
      </c>
      <c r="P18" s="181">
        <f t="shared" ref="P18:AA18" si="3">SUM(P7:P17)</f>
        <v>168</v>
      </c>
      <c r="Q18" s="201">
        <f t="shared" si="3"/>
        <v>62850258.079999998</v>
      </c>
      <c r="R18" s="199">
        <f t="shared" si="3"/>
        <v>212</v>
      </c>
      <c r="S18" s="200">
        <f t="shared" si="3"/>
        <v>88825346</v>
      </c>
      <c r="T18" s="199">
        <f t="shared" si="3"/>
        <v>244</v>
      </c>
      <c r="U18" s="200">
        <f t="shared" si="3"/>
        <v>95979912.060000002</v>
      </c>
      <c r="V18" s="199">
        <f t="shared" si="3"/>
        <v>275</v>
      </c>
      <c r="W18" s="200">
        <f t="shared" si="3"/>
        <v>85055816.329999998</v>
      </c>
      <c r="X18" s="199">
        <f t="shared" si="3"/>
        <v>231</v>
      </c>
      <c r="Y18" s="220">
        <f t="shared" si="3"/>
        <v>67106302</v>
      </c>
      <c r="Z18" s="225">
        <f t="shared" si="3"/>
        <v>2245</v>
      </c>
      <c r="AA18" s="226">
        <f t="shared" si="3"/>
        <v>892203417.03999996</v>
      </c>
    </row>
    <row r="20" spans="1:27" x14ac:dyDescent="0.25">
      <c r="H20" s="309"/>
      <c r="I20" s="309"/>
      <c r="J20" s="309"/>
      <c r="K20" s="309"/>
    </row>
    <row r="21" spans="1:27" x14ac:dyDescent="0.25">
      <c r="H21" s="309"/>
      <c r="I21" s="309"/>
      <c r="J21" s="309"/>
      <c r="K21" s="309"/>
    </row>
  </sheetData>
  <sortState xmlns:xlrd2="http://schemas.microsoft.com/office/spreadsheetml/2017/richdata2" ref="A7:AA17">
    <sortCondition descending="1" ref="C7:C17"/>
  </sortState>
  <mergeCells count="12">
    <mergeCell ref="B5:C5"/>
    <mergeCell ref="D5:E5"/>
    <mergeCell ref="F5:G5"/>
    <mergeCell ref="H5:I5"/>
    <mergeCell ref="J5:K5"/>
    <mergeCell ref="L5:M5"/>
    <mergeCell ref="N5:O5"/>
    <mergeCell ref="X5:Y5"/>
    <mergeCell ref="V5:W5"/>
    <mergeCell ref="T5:U5"/>
    <mergeCell ref="R5:S5"/>
    <mergeCell ref="P5:Q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SBIR-STTR TOTALS 02-20</vt:lpstr>
      <vt:lpstr>AgencySum09-20</vt:lpstr>
    </vt:vector>
  </TitlesOfParts>
  <Company>BFTP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 S. Wylam</cp:lastModifiedBy>
  <cp:lastPrinted>2009-04-08T14:44:01Z</cp:lastPrinted>
  <dcterms:created xsi:type="dcterms:W3CDTF">2009-02-25T19:12:54Z</dcterms:created>
  <dcterms:modified xsi:type="dcterms:W3CDTF">2021-09-01T18:10:05Z</dcterms:modified>
</cp:coreProperties>
</file>