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ylam\Desktop\"/>
    </mc:Choice>
  </mc:AlternateContent>
  <bookViews>
    <workbookView xWindow="0" yWindow="0" windowWidth="3796" windowHeight="6676"/>
  </bookViews>
  <sheets>
    <sheet name="SBIR-STTR TOTALS 02-16" sheetId="4" r:id="rId1"/>
    <sheet name="AgencySum09-16" sheetId="5" r:id="rId2"/>
  </sheets>
  <calcPr calcId="152511"/>
</workbook>
</file>

<file path=xl/calcChain.xml><?xml version="1.0" encoding="utf-8"?>
<calcChain xmlns="http://schemas.openxmlformats.org/spreadsheetml/2006/main">
  <c r="S17" i="5" l="1"/>
  <c r="S16" i="5"/>
  <c r="S15" i="5"/>
  <c r="S14" i="5"/>
  <c r="S13" i="5"/>
  <c r="S12" i="5"/>
  <c r="S11" i="5"/>
  <c r="S10" i="5"/>
  <c r="S9" i="5"/>
  <c r="S8" i="5"/>
  <c r="S7" i="5"/>
  <c r="R17" i="5"/>
  <c r="R16" i="5"/>
  <c r="R15" i="5"/>
  <c r="R14" i="5"/>
  <c r="R13" i="5"/>
  <c r="R12" i="5"/>
  <c r="R11" i="5"/>
  <c r="R10" i="5"/>
  <c r="R9" i="5"/>
  <c r="R8" i="5"/>
  <c r="R7" i="5"/>
  <c r="C18" i="5"/>
  <c r="B18" i="5"/>
  <c r="E18" i="5" l="1"/>
  <c r="D18" i="5"/>
  <c r="G18" i="5" l="1"/>
  <c r="F18" i="5"/>
  <c r="H18" i="5" l="1"/>
  <c r="I18" i="5"/>
  <c r="K18" i="5"/>
  <c r="S18" i="5" l="1"/>
  <c r="J7" i="5"/>
  <c r="J18" i="5" l="1"/>
  <c r="R18" i="5"/>
  <c r="M18" i="5"/>
  <c r="L18" i="5"/>
  <c r="O18" i="5" l="1"/>
  <c r="N18" i="5"/>
  <c r="Q18" i="5"/>
  <c r="P18" i="5"/>
  <c r="E78" i="4" l="1"/>
  <c r="E174" i="4"/>
  <c r="E149" i="4"/>
  <c r="E150" i="4"/>
</calcChain>
</file>

<file path=xl/sharedStrings.xml><?xml version="1.0" encoding="utf-8"?>
<sst xmlns="http://schemas.openxmlformats.org/spreadsheetml/2006/main" count="190" uniqueCount="176">
  <si>
    <t># of SBIR 2007 Phase 1 Awards</t>
  </si>
  <si>
    <t>TOTAL # of SBIR/STTR 2007</t>
  </si>
  <si>
    <t>$ Amt of SBIR 2007 Phase 1 Awards</t>
  </si>
  <si>
    <t>TOTAL SBIR/STTR 2007</t>
  </si>
  <si>
    <t># of SBIR 2007 Phase 2 Awards</t>
  </si>
  <si>
    <t>$ Amt of SBIR 2007 Phase 2 Awards</t>
  </si>
  <si>
    <t># of STTR 2007 Phase 1 Awards</t>
  </si>
  <si>
    <t>$ Amt of STTR 2007 Phase 1 Awards</t>
  </si>
  <si>
    <t># of STTR 2007 Phase 2 Awards</t>
  </si>
  <si>
    <t>$ Amt of STTR 2007 Phase 2 Awards</t>
  </si>
  <si>
    <t># of SBIR 2006 Phase 1 Awards</t>
  </si>
  <si>
    <t>TOTAL # of SBIR/STTR 2006</t>
  </si>
  <si>
    <t>$ Amt of SBIR 2006 Phase 1 Awards</t>
  </si>
  <si>
    <t>TOTAL SBIR/STTR 2006</t>
  </si>
  <si>
    <t># of SBIR 2006 Phase 2 Awards</t>
  </si>
  <si>
    <t>$ Amt of SBIR 2006 Phase 2 Awards</t>
  </si>
  <si>
    <t># of STTR 2006 Phase 1 Awards</t>
  </si>
  <si>
    <t>$ Amt of STTR 2006 Phase 1 Awards</t>
  </si>
  <si>
    <t># of STTR 2006 Phase 2 Awards</t>
  </si>
  <si>
    <t>$ Amt of STTR 2006 Phase 2 Awards</t>
  </si>
  <si>
    <t># of SBIR 2005 Phase 1 Awards</t>
  </si>
  <si>
    <t>TOTAL # of SBIR/STTR 2005</t>
  </si>
  <si>
    <t>$ Amt of SBIR 2005 Phase 1 Awards</t>
  </si>
  <si>
    <t>TOTAL SBIR/STTR 2005</t>
  </si>
  <si>
    <t># of SBIR 2005 Phase 2 Awards</t>
  </si>
  <si>
    <t>$ Amt of SBIR 2005 Phase 2 Awards</t>
  </si>
  <si>
    <t># of STTR 2005 Phase 1 Awards</t>
  </si>
  <si>
    <t>$ Amt of STTR 2005 Phase 1 Awards</t>
  </si>
  <si>
    <t># of STTR 2005 Phase 2 Awards</t>
  </si>
  <si>
    <t>$ Amt of STTR 2005 Phase 2 Awards</t>
  </si>
  <si>
    <t># of SBIR 2004 Phase 1 Awards</t>
  </si>
  <si>
    <t>TOTAL # of SBIR/STTR 2004</t>
  </si>
  <si>
    <t>$ Amt of SBIR 2004 Phase 1 Awards</t>
  </si>
  <si>
    <t>TOTAL SBIR/STTR 2004</t>
  </si>
  <si>
    <t># of STTR 2004 Phase 1 Awards</t>
  </si>
  <si>
    <t>$ Amt of STTR 2004 Phase 1 Awards</t>
  </si>
  <si>
    <t># of SBIR 2004 Phase 2 Awards</t>
  </si>
  <si>
    <t>$ Amt of SBIR 2004 Phase 2 Awards</t>
  </si>
  <si>
    <t># of STTR 2004 Phase 2 Awards</t>
  </si>
  <si>
    <t>$ Amt of STTR 2004 Phase 2 Awards</t>
  </si>
  <si>
    <t># of SBIR 2003 Phase 1 Awards</t>
  </si>
  <si>
    <t>TOTAL # of SBIR/STTR 2003</t>
  </si>
  <si>
    <t>$ Amt of SBIR 2003 Phase 1 Awards</t>
  </si>
  <si>
    <t>TOTAL SBIR/STTR 2003</t>
  </si>
  <si>
    <t># of SBIR 2003 Phase 2 Awards</t>
  </si>
  <si>
    <t>$ Amt of SBIR 2003 Phase 2 Awards</t>
  </si>
  <si>
    <t># of STTR 2003 Phase 1 Awards</t>
  </si>
  <si>
    <t>$ Amt of STTR 2003 Phase 1 Awards</t>
  </si>
  <si>
    <t># of STTR 2003 Phase 2 Awards</t>
  </si>
  <si>
    <t>$ Amt of STTR 2003 Phase 2 Awards</t>
  </si>
  <si>
    <t># of SBIR 2002 Phase 1 Awards</t>
  </si>
  <si>
    <t>TOTAL # of SBIR/STTR 2002</t>
  </si>
  <si>
    <t>$ Amt of SBIR 2002 Phase 1 Awards</t>
  </si>
  <si>
    <t>TOTAL SBIR/STTR 2002</t>
  </si>
  <si>
    <t># of SBIR 2002 Phase 2 Awards</t>
  </si>
  <si>
    <t>$ Amt of SBIR 2002 Phase 2 Awards</t>
  </si>
  <si>
    <t># of STTR 2002 Phase 1 Awards</t>
  </si>
  <si>
    <t>$ Amt of STTR 2002 Phase 1 Awards</t>
  </si>
  <si>
    <t># of STTR 2002 Phase 2 Awards</t>
  </si>
  <si>
    <t>$ Amt of STTR 2002 Phase 2 Awards</t>
  </si>
  <si>
    <t>TOTAL # of SBIR/STTRs</t>
  </si>
  <si>
    <t>TOTAL $ Amt. for</t>
  </si>
  <si>
    <t>GRAND TOTALS Phase1&amp;2 SBIR/STTR</t>
  </si>
  <si>
    <t># of SBIR 2008 Phase 1 Awards</t>
  </si>
  <si>
    <t>TOTAL # of SBIR/STTR 2008</t>
  </si>
  <si>
    <t>$ Amt of SBIR 2008 Phase 1 Awards</t>
  </si>
  <si>
    <t>TOTAL SBIR/STTR 2008</t>
  </si>
  <si>
    <t># of SBIR 2008 Phase 2 Awards</t>
  </si>
  <si>
    <t>$ Amt of SBIR 2008 Phase 2 Awards</t>
  </si>
  <si>
    <t># of STTR 2008 Phase 1 Awards</t>
  </si>
  <si>
    <t>$ Amt of STTR 2008 Phase 1 Awards</t>
  </si>
  <si>
    <t># of STTR 2008 Phase 2 Awards</t>
  </si>
  <si>
    <t>$ Amt of STTR 2008 Phase 2 Awards</t>
  </si>
  <si>
    <t># of SBIR 2009 Phase 1 Awards</t>
  </si>
  <si>
    <t>$ Amt of SBIR 2009 Phase 1 Awards</t>
  </si>
  <si>
    <t># of SBIR 2009 Phase 2 Awards</t>
  </si>
  <si>
    <t>$ Amt of SBIR 2009 Phase 2 Awards</t>
  </si>
  <si>
    <t># of STTR 2009 Phase 1 Awards</t>
  </si>
  <si>
    <t>$ Amt of STTR 2009 Phase 1 Awards</t>
  </si>
  <si>
    <t># of STTR 2009 Phase 2 Awards</t>
  </si>
  <si>
    <t>$ Amt of STTR 2009 Phase 2 Awards</t>
  </si>
  <si>
    <t>TOTAL # of SBIR/STTR 2009</t>
  </si>
  <si>
    <t>TOTAL SBIR/STTR 2009</t>
  </si>
  <si>
    <t># of SBIR 2010 Phase 1 Awards</t>
  </si>
  <si>
    <t>TOTAL # of SBIR/STTR 2010</t>
  </si>
  <si>
    <t>TOTAL SBIR/STTR 2010</t>
  </si>
  <si>
    <t># of SBIR 2010 Phase 2 Awards</t>
  </si>
  <si>
    <t>$ Amt of SBIR 2010 Phase 2 Awards</t>
  </si>
  <si>
    <t># of STTR 2010 Phase 1 Awards</t>
  </si>
  <si>
    <t>$ Amt of STTR 2010 Phase 1 Awards</t>
  </si>
  <si>
    <t>$ Amt of STTR 2010 Phase 2 Awards</t>
  </si>
  <si>
    <t>$ Amt of SBIR 202010 Phase 1 Awards</t>
  </si>
  <si>
    <t># of STTR 2010Phase 2 Awards</t>
  </si>
  <si>
    <t># of SBIR 2011 Phase 1 Awards</t>
  </si>
  <si>
    <t>$ Amt of SBIR 2011 Phase 1 Awards</t>
  </si>
  <si>
    <t># of SBIR 2011 Phase 2 Awards</t>
  </si>
  <si>
    <t>$ Amt of SBIR 2011 Phase 2 Awards</t>
  </si>
  <si>
    <t># of STTR 2011 Phase 1 Awards</t>
  </si>
  <si>
    <t>$ Amt of STTR 2011 Phase 1 Awards</t>
  </si>
  <si>
    <t># of STTR 2011 Phase 2 Awards</t>
  </si>
  <si>
    <t>TOTAL # of SBIR/STTR 2011</t>
  </si>
  <si>
    <t>TOTAL SBIR/STTR 2011</t>
  </si>
  <si>
    <t>$ Amt of STTR 2011 Phase 2 Awards</t>
  </si>
  <si>
    <t># of SBIR 2012 Phase 1 Awards</t>
  </si>
  <si>
    <t>$ Amt of SBIR 2012 Phase 1 Awards</t>
  </si>
  <si>
    <t>$ Amt of SBIR 2012 Phase 2 Awards</t>
  </si>
  <si>
    <t># of SBIR 2012 Phase 2 Awards</t>
  </si>
  <si>
    <t># of STTR 2012 Phase 1 Awards</t>
  </si>
  <si>
    <t>$ Amt of STTR 2012 Phase 1 Awards</t>
  </si>
  <si>
    <t># of STTR 2012 Phase 2 Awards</t>
  </si>
  <si>
    <t>$ Amt of STTR 2012 Phase 2 Awards</t>
  </si>
  <si>
    <t>TOTAL # of SBIR/STTR 2012</t>
  </si>
  <si>
    <t>TOTAL SBIR/STTR 2012</t>
  </si>
  <si>
    <t>2002-2013</t>
  </si>
  <si>
    <t>TOTAL # of SBIR/STTR 2013</t>
  </si>
  <si>
    <t>TOTAL SBIR/STTR 2013</t>
  </si>
  <si>
    <t># of SBIR 2013 Phase 1 Awards</t>
  </si>
  <si>
    <t>$ Amt of SBIR 2013 Phase 1 Awards</t>
  </si>
  <si>
    <t># of SBIR 2013 Phase 2 Awards</t>
  </si>
  <si>
    <t>$ Amt of SBIR 2013 Phase 2 Awards</t>
  </si>
  <si>
    <t># of STTR 2013 Phase 1 Awards</t>
  </si>
  <si>
    <t>$ Amt of STTR 2013 Phase 1 Awards</t>
  </si>
  <si>
    <t># of STTR 2013 Phase 2 Awards</t>
  </si>
  <si>
    <t>$ Amt of STTR 2013 Phase 2 Awards</t>
  </si>
  <si>
    <r>
      <t xml:space="preserve">* </t>
    </r>
    <r>
      <rPr>
        <b/>
        <sz val="9"/>
        <color indexed="10"/>
        <rFont val="Century Gothic"/>
        <family val="2"/>
      </rPr>
      <t>Disclaimer</t>
    </r>
    <r>
      <rPr>
        <sz val="9"/>
        <color indexed="10"/>
        <rFont val="Century Gothic"/>
        <family val="2"/>
      </rPr>
      <t xml:space="preserve"> - </t>
    </r>
    <r>
      <rPr>
        <i/>
        <sz val="9"/>
        <color indexed="10"/>
        <rFont val="Century Gothic"/>
        <family val="2"/>
      </rPr>
      <t>All information/data contained in these spreadsheets was compiled from a combination of public websites including TECH-net http://web.sba.gov/tech-net/public/dsp_search.cfm or https://www.sbir.gov/past-awards or from individual Federal Agency websites that publicly provide SBIR/STTR Awardee results.  IPart makes no claims as to the absolute accuracy of the compiled data and is providing it as a convenient resource for its Partners and clients.  Any data that is absent was either not readily available or absent at the time of compilation.  Should discrepancies be discovered, please e-mail changes or corrections to Kelly S. Wylam at kelly@benfranklin.org.</t>
    </r>
  </si>
  <si>
    <t>Agency</t>
  </si>
  <si>
    <t># of Awards</t>
  </si>
  <si>
    <t>$ Amt.</t>
  </si>
  <si>
    <t>DOD</t>
  </si>
  <si>
    <t>HHS (NIH)</t>
  </si>
  <si>
    <t>NSF</t>
  </si>
  <si>
    <t>NASA</t>
  </si>
  <si>
    <t>DOE</t>
  </si>
  <si>
    <t>USDA</t>
  </si>
  <si>
    <t>DHS</t>
  </si>
  <si>
    <t>EPA</t>
  </si>
  <si>
    <t>DOT</t>
  </si>
  <si>
    <t>TOTALS</t>
  </si>
  <si>
    <t>ED</t>
  </si>
  <si>
    <t>DOC</t>
  </si>
  <si>
    <t>TOTAL # of Awards</t>
  </si>
  <si>
    <t>TOTAL $ Amt.</t>
  </si>
  <si>
    <t xml:space="preserve"> </t>
  </si>
  <si>
    <t># of SBIR 2014 Phase 1 Awards</t>
  </si>
  <si>
    <t>$ Amt of SBIR 2014 Phase 1 Awards</t>
  </si>
  <si>
    <t># of SBIR 2014 Phase 2 Awards</t>
  </si>
  <si>
    <t>$ Amt of SBIR 2014 Phase 2 Awards</t>
  </si>
  <si>
    <t># of STTR 2014 Phase 1 Awards</t>
  </si>
  <si>
    <t>$ Amt of STTR 2014 Phase 1 Awards</t>
  </si>
  <si>
    <t># of STTR 2014 Phase 2 Awards</t>
  </si>
  <si>
    <t>$ Amt of STTR 2014 Phase 2 Awards</t>
  </si>
  <si>
    <t>TOTAL # of SBIR/STTR 2014</t>
  </si>
  <si>
    <t>TOTAL SBIR/STTR 2014</t>
  </si>
  <si>
    <t>$ Amt of SBIR 2015 Phase 1 Awards</t>
  </si>
  <si>
    <t>TOTAL # of SBIR/STTR 2015</t>
  </si>
  <si>
    <t>TOTAL SBIR/STTR 2015</t>
  </si>
  <si>
    <t>$ Amt of SBIR 2015 Phase 2 Awards</t>
  </si>
  <si>
    <t>$ Amt of STTR 2015 Phase 1 Awards</t>
  </si>
  <si>
    <t>$ Amt of STTR 2015 Phase 2 Awards</t>
  </si>
  <si>
    <t># of STTR 2015 Phase 2 Awards</t>
  </si>
  <si>
    <t># of STTR 2015 Phase 1 Awards</t>
  </si>
  <si>
    <t># of SBIR 2015 Phase 2 Awards</t>
  </si>
  <si>
    <t># of SBIR 2015 Phase 1 Awards</t>
  </si>
  <si>
    <t>***** SBA.gov, Source Tech-Net &amp; (NIH Website for 2007 #'s)</t>
  </si>
  <si>
    <t>TOTAL # of SBIR/STTR 2016</t>
  </si>
  <si>
    <t>TOTAL SBIR/STTR 2016</t>
  </si>
  <si>
    <t># of SBIR 2016 Phase 1 Awards</t>
  </si>
  <si>
    <t>$ Amt of SBIR 2016 Phase 1 Awards</t>
  </si>
  <si>
    <t># of SBIR 2016 Phase 2 Awards</t>
  </si>
  <si>
    <t>$ Amt of SBIR 2016 Phase 2 Awards</t>
  </si>
  <si>
    <t># of STTR 2016 Phase 1 Awards</t>
  </si>
  <si>
    <t>$ Amt of STTR 2016 Phase 1 Awards</t>
  </si>
  <si>
    <t># of STTR 2016 Phase 2 Awards</t>
  </si>
  <si>
    <t>$ Amt of STTR 2016 Phase 2 Awards</t>
  </si>
  <si>
    <t>PA's SBIR/STTR TOTALS 2002 - 2016</t>
  </si>
  <si>
    <t>Federal Agency Summary of Pennsylvania SBIR-STTR Awardees 2009-2016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</si>
</sst>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&quot;$&quot;#,##0;[Red]&quot;$&quot;#,##0"/>
  </numFmts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i/>
      <sz val="8"/>
      <name val="Century Gothic"/>
      <family val="2"/>
    </font>
    <font>
      <b/>
      <sz val="2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11"/>
      <color theme="1"/>
      <name val="Century Gothic"/>
      <family val="2"/>
    </font>
    <font>
      <b/>
      <u/>
      <sz val="10"/>
      <name val="Century Gothic"/>
      <family val="2"/>
    </font>
    <font>
      <sz val="9"/>
      <color rgb="FFFF0000"/>
      <name val="Century Gothic"/>
      <family val="2"/>
    </font>
    <font>
      <b/>
      <sz val="9"/>
      <color indexed="10"/>
      <name val="Century Gothic"/>
      <family val="2"/>
    </font>
    <font>
      <sz val="9"/>
      <color indexed="10"/>
      <name val="Century Gothic"/>
      <family val="2"/>
    </font>
    <font>
      <i/>
      <sz val="9"/>
      <color indexed="10"/>
      <name val="Century Gothic"/>
      <family val="2"/>
    </font>
    <font>
      <b/>
      <sz val="14"/>
      <color theme="3" tint="-0.499984740745262"/>
      <name val="Century Gothic"/>
      <family val="2"/>
    </font>
    <font>
      <b/>
      <sz val="10"/>
      <name val="Arial"/>
      <family val="2"/>
    </font>
    <font>
      <sz val="10"/>
      <color theme="1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0" fillId="0" borderId="0"/>
    <xf numFmtId="0" fontId="21" fillId="0" borderId="0"/>
  </cellStyleXfs>
  <cellXfs count="3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horizontal="left"/>
    </xf>
    <xf numFmtId="0" fontId="5" fillId="9" borderId="9" xfId="2" applyFont="1" applyFill="1" applyBorder="1"/>
    <xf numFmtId="0" fontId="5" fillId="9" borderId="10" xfId="2" applyFont="1" applyFill="1" applyBorder="1"/>
    <xf numFmtId="0" fontId="7" fillId="9" borderId="11" xfId="2" applyFont="1" applyFill="1" applyBorder="1" applyAlignment="1">
      <alignment wrapText="1"/>
    </xf>
    <xf numFmtId="0" fontId="7" fillId="9" borderId="1" xfId="2" applyFont="1" applyFill="1" applyBorder="1"/>
    <xf numFmtId="0" fontId="5" fillId="9" borderId="15" xfId="2" applyFont="1" applyFill="1" applyBorder="1"/>
    <xf numFmtId="165" fontId="5" fillId="9" borderId="16" xfId="2" applyNumberFormat="1" applyFont="1" applyFill="1" applyBorder="1"/>
    <xf numFmtId="0" fontId="7" fillId="9" borderId="14" xfId="2" applyFont="1" applyFill="1" applyBorder="1" applyAlignment="1">
      <alignment wrapText="1"/>
    </xf>
    <xf numFmtId="6" fontId="7" fillId="9" borderId="2" xfId="2" applyNumberFormat="1" applyFont="1" applyFill="1" applyBorder="1"/>
    <xf numFmtId="0" fontId="5" fillId="5" borderId="26" xfId="2" applyFont="1" applyFill="1" applyBorder="1"/>
    <xf numFmtId="0" fontId="5" fillId="5" borderId="27" xfId="2" applyFont="1" applyFill="1" applyBorder="1"/>
    <xf numFmtId="0" fontId="5" fillId="9" borderId="16" xfId="2" applyFont="1" applyFill="1" applyBorder="1"/>
    <xf numFmtId="0" fontId="5" fillId="9" borderId="19" xfId="2" applyFont="1" applyFill="1" applyBorder="1"/>
    <xf numFmtId="165" fontId="5" fillId="9" borderId="20" xfId="2" applyNumberFormat="1" applyFont="1" applyFill="1" applyBorder="1"/>
    <xf numFmtId="0" fontId="4" fillId="0" borderId="0" xfId="0" applyFont="1" applyAlignment="1">
      <alignment horizontal="right"/>
    </xf>
    <xf numFmtId="0" fontId="5" fillId="15" borderId="9" xfId="2" applyFont="1" applyFill="1" applyBorder="1"/>
    <xf numFmtId="0" fontId="5" fillId="15" borderId="10" xfId="2" applyFont="1" applyFill="1" applyBorder="1"/>
    <xf numFmtId="0" fontId="7" fillId="15" borderId="11" xfId="2" applyFont="1" applyFill="1" applyBorder="1" applyAlignment="1">
      <alignment wrapText="1"/>
    </xf>
    <xf numFmtId="0" fontId="7" fillId="15" borderId="1" xfId="2" applyFont="1" applyFill="1" applyBorder="1"/>
    <xf numFmtId="0" fontId="5" fillId="15" borderId="15" xfId="2" applyFont="1" applyFill="1" applyBorder="1"/>
    <xf numFmtId="165" fontId="5" fillId="15" borderId="16" xfId="2" applyNumberFormat="1" applyFont="1" applyFill="1" applyBorder="1"/>
    <xf numFmtId="0" fontId="7" fillId="15" borderId="14" xfId="2" applyFont="1" applyFill="1" applyBorder="1" applyAlignment="1">
      <alignment wrapText="1"/>
    </xf>
    <xf numFmtId="6" fontId="7" fillId="15" borderId="2" xfId="2" applyNumberFormat="1" applyFont="1" applyFill="1" applyBorder="1"/>
    <xf numFmtId="0" fontId="5" fillId="15" borderId="16" xfId="2" applyFont="1" applyFill="1" applyBorder="1"/>
    <xf numFmtId="0" fontId="5" fillId="15" borderId="19" xfId="2" applyFont="1" applyFill="1" applyBorder="1"/>
    <xf numFmtId="165" fontId="5" fillId="15" borderId="20" xfId="2" applyNumberFormat="1" applyFont="1" applyFill="1" applyBorder="1"/>
    <xf numFmtId="0" fontId="5" fillId="14" borderId="9" xfId="2" applyFont="1" applyFill="1" applyBorder="1"/>
    <xf numFmtId="0" fontId="5" fillId="14" borderId="10" xfId="2" applyFont="1" applyFill="1" applyBorder="1"/>
    <xf numFmtId="0" fontId="7" fillId="14" borderId="11" xfId="2" applyFont="1" applyFill="1" applyBorder="1" applyAlignment="1">
      <alignment wrapText="1"/>
    </xf>
    <xf numFmtId="0" fontId="7" fillId="14" borderId="1" xfId="2" applyFont="1" applyFill="1" applyBorder="1"/>
    <xf numFmtId="0" fontId="5" fillId="14" borderId="15" xfId="2" applyFont="1" applyFill="1" applyBorder="1"/>
    <xf numFmtId="164" fontId="5" fillId="14" borderId="16" xfId="2" applyNumberFormat="1" applyFont="1" applyFill="1" applyBorder="1"/>
    <xf numFmtId="0" fontId="7" fillId="14" borderId="14" xfId="2" applyFont="1" applyFill="1" applyBorder="1" applyAlignment="1">
      <alignment wrapText="1"/>
    </xf>
    <xf numFmtId="8" fontId="7" fillId="14" borderId="2" xfId="2" applyNumberFormat="1" applyFont="1" applyFill="1" applyBorder="1"/>
    <xf numFmtId="0" fontId="5" fillId="14" borderId="16" xfId="2" applyFont="1" applyFill="1" applyBorder="1"/>
    <xf numFmtId="0" fontId="5" fillId="14" borderId="19" xfId="2" applyFont="1" applyFill="1" applyBorder="1"/>
    <xf numFmtId="164" fontId="5" fillId="14" borderId="20" xfId="2" applyNumberFormat="1" applyFont="1" applyFill="1" applyBorder="1"/>
    <xf numFmtId="0" fontId="5" fillId="12" borderId="9" xfId="2" applyFont="1" applyFill="1" applyBorder="1"/>
    <xf numFmtId="0" fontId="5" fillId="12" borderId="10" xfId="2" applyFont="1" applyFill="1" applyBorder="1"/>
    <xf numFmtId="0" fontId="5" fillId="0" borderId="25" xfId="2" applyFont="1" applyFill="1" applyBorder="1"/>
    <xf numFmtId="0" fontId="7" fillId="12" borderId="11" xfId="2" applyFont="1" applyFill="1" applyBorder="1" applyAlignment="1">
      <alignment wrapText="1"/>
    </xf>
    <xf numFmtId="0" fontId="7" fillId="12" borderId="1" xfId="2" applyFont="1" applyFill="1" applyBorder="1"/>
    <xf numFmtId="0" fontId="5" fillId="12" borderId="15" xfId="2" applyFont="1" applyFill="1" applyBorder="1"/>
    <xf numFmtId="164" fontId="5" fillId="12" borderId="16" xfId="2" applyNumberFormat="1" applyFont="1" applyFill="1" applyBorder="1"/>
    <xf numFmtId="164" fontId="5" fillId="0" borderId="25" xfId="2" applyNumberFormat="1" applyFont="1" applyFill="1" applyBorder="1"/>
    <xf numFmtId="0" fontId="7" fillId="12" borderId="14" xfId="2" applyFont="1" applyFill="1" applyBorder="1" applyAlignment="1">
      <alignment wrapText="1"/>
    </xf>
    <xf numFmtId="8" fontId="7" fillId="12" borderId="2" xfId="2" applyNumberFormat="1" applyFont="1" applyFill="1" applyBorder="1"/>
    <xf numFmtId="0" fontId="5" fillId="12" borderId="16" xfId="2" applyFont="1" applyFill="1" applyBorder="1"/>
    <xf numFmtId="0" fontId="5" fillId="12" borderId="19" xfId="2" applyFont="1" applyFill="1" applyBorder="1"/>
    <xf numFmtId="164" fontId="5" fillId="12" borderId="20" xfId="2" applyNumberFormat="1" applyFont="1" applyFill="1" applyBorder="1"/>
    <xf numFmtId="0" fontId="5" fillId="11" borderId="9" xfId="2" applyFont="1" applyFill="1" applyBorder="1"/>
    <xf numFmtId="0" fontId="5" fillId="11" borderId="10" xfId="2" applyFont="1" applyFill="1" applyBorder="1"/>
    <xf numFmtId="0" fontId="7" fillId="11" borderId="11" xfId="2" applyFont="1" applyFill="1" applyBorder="1" applyAlignment="1">
      <alignment wrapText="1"/>
    </xf>
    <xf numFmtId="0" fontId="5" fillId="11" borderId="15" xfId="2" applyFont="1" applyFill="1" applyBorder="1"/>
    <xf numFmtId="164" fontId="5" fillId="11" borderId="16" xfId="2" applyNumberFormat="1" applyFont="1" applyFill="1" applyBorder="1"/>
    <xf numFmtId="0" fontId="7" fillId="11" borderId="14" xfId="2" applyFont="1" applyFill="1" applyBorder="1" applyAlignment="1">
      <alignment wrapText="1"/>
    </xf>
    <xf numFmtId="0" fontId="5" fillId="0" borderId="26" xfId="2" applyFont="1" applyFill="1" applyBorder="1"/>
    <xf numFmtId="0" fontId="5" fillId="0" borderId="27" xfId="2" applyFont="1" applyFill="1" applyBorder="1"/>
    <xf numFmtId="0" fontId="5" fillId="11" borderId="16" xfId="2" applyFont="1" applyFill="1" applyBorder="1"/>
    <xf numFmtId="0" fontId="5" fillId="11" borderId="19" xfId="2" applyFont="1" applyFill="1" applyBorder="1"/>
    <xf numFmtId="164" fontId="5" fillId="11" borderId="20" xfId="2" applyNumberFormat="1" applyFont="1" applyFill="1" applyBorder="1"/>
    <xf numFmtId="0" fontId="5" fillId="2" borderId="9" xfId="2" applyFont="1" applyFill="1" applyBorder="1"/>
    <xf numFmtId="0" fontId="7" fillId="2" borderId="10" xfId="2" applyFont="1" applyFill="1" applyBorder="1"/>
    <xf numFmtId="0" fontId="7" fillId="2" borderId="11" xfId="2" applyFont="1" applyFill="1" applyBorder="1" applyAlignment="1">
      <alignment wrapText="1"/>
    </xf>
    <xf numFmtId="0" fontId="7" fillId="2" borderId="1" xfId="2" applyFont="1" applyFill="1" applyBorder="1"/>
    <xf numFmtId="0" fontId="5" fillId="2" borderId="15" xfId="2" applyFont="1" applyFill="1" applyBorder="1"/>
    <xf numFmtId="164" fontId="7" fillId="2" borderId="16" xfId="2" applyNumberFormat="1" applyFont="1" applyFill="1" applyBorder="1"/>
    <xf numFmtId="0" fontId="7" fillId="2" borderId="14" xfId="2" applyFont="1" applyFill="1" applyBorder="1" applyAlignment="1">
      <alignment wrapText="1"/>
    </xf>
    <xf numFmtId="8" fontId="7" fillId="2" borderId="2" xfId="2" applyNumberFormat="1" applyFont="1" applyFill="1" applyBorder="1"/>
    <xf numFmtId="0" fontId="7" fillId="0" borderId="27" xfId="2" applyFont="1" applyFill="1" applyBorder="1"/>
    <xf numFmtId="0" fontId="7" fillId="2" borderId="16" xfId="2" applyFont="1" applyFill="1" applyBorder="1"/>
    <xf numFmtId="0" fontId="5" fillId="2" borderId="19" xfId="2" applyFont="1" applyFill="1" applyBorder="1"/>
    <xf numFmtId="164" fontId="7" fillId="2" borderId="20" xfId="2" applyNumberFormat="1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0" fontId="7" fillId="4" borderId="1" xfId="0" applyFont="1" applyFill="1" applyBorder="1" applyAlignment="1">
      <alignment wrapText="1"/>
    </xf>
    <xf numFmtId="0" fontId="7" fillId="4" borderId="23" xfId="0" applyFont="1" applyFill="1" applyBorder="1"/>
    <xf numFmtId="0" fontId="5" fillId="4" borderId="5" xfId="0" applyFont="1" applyFill="1" applyBorder="1"/>
    <xf numFmtId="164" fontId="5" fillId="4" borderId="6" xfId="0" applyNumberFormat="1" applyFont="1" applyFill="1" applyBorder="1"/>
    <xf numFmtId="0" fontId="7" fillId="4" borderId="2" xfId="0" applyFont="1" applyFill="1" applyBorder="1" applyAlignment="1">
      <alignment wrapText="1"/>
    </xf>
    <xf numFmtId="6" fontId="7" fillId="4" borderId="24" xfId="0" applyNumberFormat="1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wrapText="1"/>
    </xf>
    <xf numFmtId="165" fontId="5" fillId="0" borderId="0" xfId="0" applyNumberFormat="1" applyFont="1" applyFill="1" applyBorder="1" applyAlignment="1">
      <alignment horizontal="right"/>
    </xf>
    <xf numFmtId="0" fontId="5" fillId="6" borderId="9" xfId="0" applyFont="1" applyFill="1" applyBorder="1"/>
    <xf numFmtId="0" fontId="5" fillId="6" borderId="10" xfId="0" applyFont="1" applyFill="1" applyBorder="1"/>
    <xf numFmtId="0" fontId="7" fillId="6" borderId="11" xfId="0" applyFont="1" applyFill="1" applyBorder="1" applyAlignment="1">
      <alignment wrapText="1"/>
    </xf>
    <xf numFmtId="0" fontId="7" fillId="6" borderId="1" xfId="0" applyFont="1" applyFill="1" applyBorder="1"/>
    <xf numFmtId="0" fontId="5" fillId="6" borderId="12" xfId="0" applyFont="1" applyFill="1" applyBorder="1"/>
    <xf numFmtId="164" fontId="5" fillId="6" borderId="13" xfId="0" applyNumberFormat="1" applyFont="1" applyFill="1" applyBorder="1"/>
    <xf numFmtId="0" fontId="7" fillId="6" borderId="14" xfId="0" applyFont="1" applyFill="1" applyBorder="1" applyAlignment="1">
      <alignment wrapText="1"/>
    </xf>
    <xf numFmtId="6" fontId="7" fillId="6" borderId="2" xfId="0" applyNumberFormat="1" applyFont="1" applyFill="1" applyBorder="1"/>
    <xf numFmtId="0" fontId="5" fillId="5" borderId="15" xfId="0" applyFont="1" applyFill="1" applyBorder="1"/>
    <xf numFmtId="0" fontId="5" fillId="5" borderId="16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164" fontId="5" fillId="6" borderId="13" xfId="0" applyNumberFormat="1" applyFont="1" applyFill="1" applyBorder="1" applyAlignment="1">
      <alignment horizontal="right"/>
    </xf>
    <xf numFmtId="0" fontId="5" fillId="6" borderId="19" xfId="0" applyFont="1" applyFill="1" applyBorder="1"/>
    <xf numFmtId="165" fontId="5" fillId="6" borderId="20" xfId="0" applyNumberFormat="1" applyFont="1" applyFill="1" applyBorder="1" applyAlignment="1">
      <alignment horizontal="right"/>
    </xf>
    <xf numFmtId="0" fontId="5" fillId="7" borderId="9" xfId="0" applyFont="1" applyFill="1" applyBorder="1"/>
    <xf numFmtId="0" fontId="5" fillId="7" borderId="10" xfId="0" applyFont="1" applyFill="1" applyBorder="1"/>
    <xf numFmtId="0" fontId="7" fillId="8" borderId="11" xfId="0" applyFont="1" applyFill="1" applyBorder="1" applyAlignment="1">
      <alignment wrapText="1"/>
    </xf>
    <xf numFmtId="0" fontId="7" fillId="8" borderId="1" xfId="0" applyFont="1" applyFill="1" applyBorder="1"/>
    <xf numFmtId="0" fontId="5" fillId="7" borderId="12" xfId="0" applyFont="1" applyFill="1" applyBorder="1"/>
    <xf numFmtId="165" fontId="5" fillId="7" borderId="13" xfId="0" applyNumberFormat="1" applyFont="1" applyFill="1" applyBorder="1"/>
    <xf numFmtId="0" fontId="7" fillId="8" borderId="14" xfId="0" applyFont="1" applyFill="1" applyBorder="1" applyAlignment="1">
      <alignment wrapText="1"/>
    </xf>
    <xf numFmtId="6" fontId="7" fillId="8" borderId="2" xfId="0" applyNumberFormat="1" applyFont="1" applyFill="1" applyBorder="1"/>
    <xf numFmtId="0" fontId="5" fillId="0" borderId="15" xfId="0" applyFont="1" applyBorder="1"/>
    <xf numFmtId="0" fontId="5" fillId="0" borderId="16" xfId="0" applyFont="1" applyBorder="1"/>
    <xf numFmtId="0" fontId="5" fillId="7" borderId="17" xfId="0" applyFont="1" applyFill="1" applyBorder="1"/>
    <xf numFmtId="0" fontId="5" fillId="7" borderId="18" xfId="0" applyFont="1" applyFill="1" applyBorder="1"/>
    <xf numFmtId="6" fontId="5" fillId="7" borderId="13" xfId="0" applyNumberFormat="1" applyFont="1" applyFill="1" applyBorder="1"/>
    <xf numFmtId="0" fontId="5" fillId="7" borderId="19" xfId="0" applyFont="1" applyFill="1" applyBorder="1"/>
    <xf numFmtId="6" fontId="5" fillId="7" borderId="20" xfId="0" applyNumberFormat="1" applyFont="1" applyFill="1" applyBorder="1"/>
    <xf numFmtId="0" fontId="5" fillId="9" borderId="9" xfId="0" applyFont="1" applyFill="1" applyBorder="1"/>
    <xf numFmtId="0" fontId="5" fillId="9" borderId="10" xfId="0" applyFont="1" applyFill="1" applyBorder="1"/>
    <xf numFmtId="0" fontId="7" fillId="9" borderId="1" xfId="0" applyFont="1" applyFill="1" applyBorder="1" applyAlignment="1">
      <alignment wrapText="1"/>
    </xf>
    <xf numFmtId="0" fontId="7" fillId="9" borderId="1" xfId="0" applyFont="1" applyFill="1" applyBorder="1"/>
    <xf numFmtId="0" fontId="5" fillId="9" borderId="12" xfId="0" applyFont="1" applyFill="1" applyBorder="1"/>
    <xf numFmtId="165" fontId="5" fillId="9" borderId="13" xfId="0" applyNumberFormat="1" applyFont="1" applyFill="1" applyBorder="1"/>
    <xf numFmtId="0" fontId="7" fillId="9" borderId="2" xfId="0" applyFont="1" applyFill="1" applyBorder="1" applyAlignment="1">
      <alignment wrapText="1"/>
    </xf>
    <xf numFmtId="165" fontId="7" fillId="9" borderId="2" xfId="0" applyNumberFormat="1" applyFont="1" applyFill="1" applyBorder="1"/>
    <xf numFmtId="0" fontId="5" fillId="9" borderId="17" xfId="0" applyFont="1" applyFill="1" applyBorder="1"/>
    <xf numFmtId="0" fontId="5" fillId="9" borderId="18" xfId="0" applyFont="1" applyFill="1" applyBorder="1"/>
    <xf numFmtId="6" fontId="5" fillId="9" borderId="13" xfId="0" applyNumberFormat="1" applyFont="1" applyFill="1" applyBorder="1"/>
    <xf numFmtId="0" fontId="5" fillId="9" borderId="19" xfId="0" applyFont="1" applyFill="1" applyBorder="1"/>
    <xf numFmtId="6" fontId="5" fillId="9" borderId="20" xfId="0" applyNumberFormat="1" applyFont="1" applyFill="1" applyBorder="1"/>
    <xf numFmtId="0" fontId="5" fillId="10" borderId="9" xfId="0" applyFont="1" applyFill="1" applyBorder="1"/>
    <xf numFmtId="0" fontId="5" fillId="10" borderId="10" xfId="0" applyFont="1" applyFill="1" applyBorder="1"/>
    <xf numFmtId="0" fontId="7" fillId="10" borderId="1" xfId="0" applyFont="1" applyFill="1" applyBorder="1" applyAlignment="1">
      <alignment wrapText="1"/>
    </xf>
    <xf numFmtId="0" fontId="7" fillId="10" borderId="1" xfId="0" applyFont="1" applyFill="1" applyBorder="1" applyAlignment="1">
      <alignment horizontal="right"/>
    </xf>
    <xf numFmtId="0" fontId="5" fillId="10" borderId="12" xfId="0" applyFont="1" applyFill="1" applyBorder="1"/>
    <xf numFmtId="165" fontId="5" fillId="10" borderId="13" xfId="1" applyNumberFormat="1" applyFont="1" applyFill="1" applyBorder="1"/>
    <xf numFmtId="0" fontId="7" fillId="10" borderId="2" xfId="0" applyFont="1" applyFill="1" applyBorder="1" applyAlignment="1">
      <alignment wrapText="1"/>
    </xf>
    <xf numFmtId="165" fontId="7" fillId="10" borderId="2" xfId="0" applyNumberFormat="1" applyFont="1" applyFill="1" applyBorder="1" applyAlignment="1">
      <alignment horizontal="right"/>
    </xf>
    <xf numFmtId="0" fontId="5" fillId="10" borderId="17" xfId="0" applyFont="1" applyFill="1" applyBorder="1"/>
    <xf numFmtId="0" fontId="5" fillId="10" borderId="18" xfId="0" applyFont="1" applyFill="1" applyBorder="1"/>
    <xf numFmtId="0" fontId="5" fillId="0" borderId="15" xfId="0" applyFont="1" applyFill="1" applyBorder="1"/>
    <xf numFmtId="165" fontId="5" fillId="0" borderId="16" xfId="1" applyNumberFormat="1" applyFont="1" applyFill="1" applyBorder="1"/>
    <xf numFmtId="0" fontId="5" fillId="10" borderId="19" xfId="0" applyFont="1" applyFill="1" applyBorder="1"/>
    <xf numFmtId="6" fontId="5" fillId="10" borderId="20" xfId="0" applyNumberFormat="1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right"/>
    </xf>
    <xf numFmtId="0" fontId="5" fillId="3" borderId="12" xfId="0" applyFont="1" applyFill="1" applyBorder="1"/>
    <xf numFmtId="165" fontId="5" fillId="3" borderId="13" xfId="1" applyNumberFormat="1" applyFont="1" applyFill="1" applyBorder="1"/>
    <xf numFmtId="0" fontId="7" fillId="3" borderId="2" xfId="0" applyFont="1" applyFill="1" applyBorder="1" applyAlignment="1">
      <alignment wrapText="1"/>
    </xf>
    <xf numFmtId="165" fontId="8" fillId="3" borderId="2" xfId="0" applyNumberFormat="1" applyFont="1" applyFill="1" applyBorder="1" applyAlignment="1">
      <alignment horizontal="right"/>
    </xf>
    <xf numFmtId="0" fontId="5" fillId="3" borderId="17" xfId="0" applyFont="1" applyFill="1" applyBorder="1"/>
    <xf numFmtId="0" fontId="5" fillId="3" borderId="18" xfId="0" applyFont="1" applyFill="1" applyBorder="1"/>
    <xf numFmtId="164" fontId="5" fillId="3" borderId="13" xfId="1" applyNumberFormat="1" applyFont="1" applyFill="1" applyBorder="1"/>
    <xf numFmtId="0" fontId="7" fillId="0" borderId="21" xfId="0" applyFont="1" applyBorder="1"/>
    <xf numFmtId="0" fontId="7" fillId="0" borderId="22" xfId="0" applyFont="1" applyBorder="1"/>
    <xf numFmtId="0" fontId="7" fillId="0" borderId="0" xfId="0" applyFont="1" applyAlignment="1">
      <alignment wrapText="1"/>
    </xf>
    <xf numFmtId="165" fontId="5" fillId="0" borderId="0" xfId="0" applyNumberFormat="1" applyFont="1"/>
    <xf numFmtId="10" fontId="5" fillId="0" borderId="0" xfId="0" applyNumberFormat="1" applyFont="1"/>
    <xf numFmtId="0" fontId="7" fillId="11" borderId="1" xfId="2" applyFont="1" applyFill="1" applyBorder="1"/>
    <xf numFmtId="8" fontId="7" fillId="11" borderId="2" xfId="2" applyNumberFormat="1" applyFont="1" applyFill="1" applyBorder="1"/>
    <xf numFmtId="0" fontId="14" fillId="0" borderId="0" xfId="0" applyFont="1"/>
    <xf numFmtId="0" fontId="7" fillId="19" borderId="42" xfId="3" applyFont="1" applyFill="1" applyBorder="1" applyAlignment="1">
      <alignment horizontal="center" wrapText="1"/>
    </xf>
    <xf numFmtId="0" fontId="7" fillId="18" borderId="42" xfId="3" applyFont="1" applyFill="1" applyBorder="1" applyAlignment="1">
      <alignment horizontal="center" wrapText="1"/>
    </xf>
    <xf numFmtId="0" fontId="5" fillId="0" borderId="1" xfId="3" applyFont="1" applyBorder="1"/>
    <xf numFmtId="0" fontId="5" fillId="0" borderId="50" xfId="3" applyFont="1" applyBorder="1"/>
    <xf numFmtId="0" fontId="5" fillId="0" borderId="45" xfId="3" applyFont="1" applyBorder="1"/>
    <xf numFmtId="0" fontId="5" fillId="0" borderId="51" xfId="3" applyFont="1" applyBorder="1"/>
    <xf numFmtId="165" fontId="5" fillId="0" borderId="46" xfId="3" applyNumberFormat="1" applyFont="1" applyBorder="1"/>
    <xf numFmtId="0" fontId="5" fillId="0" borderId="47" xfId="3" applyFont="1" applyBorder="1"/>
    <xf numFmtId="0" fontId="5" fillId="0" borderId="52" xfId="3" applyFont="1" applyBorder="1"/>
    <xf numFmtId="0" fontId="5" fillId="0" borderId="2" xfId="3" applyFont="1" applyBorder="1"/>
    <xf numFmtId="0" fontId="5" fillId="0" borderId="53" xfId="3" applyFont="1" applyBorder="1"/>
    <xf numFmtId="0" fontId="7" fillId="16" borderId="49" xfId="3" applyFont="1" applyFill="1" applyBorder="1"/>
    <xf numFmtId="0" fontId="7" fillId="16" borderId="19" xfId="3" applyFont="1" applyFill="1" applyBorder="1"/>
    <xf numFmtId="0" fontId="5" fillId="0" borderId="55" xfId="3" applyFont="1" applyBorder="1"/>
    <xf numFmtId="165" fontId="5" fillId="0" borderId="56" xfId="3" applyNumberFormat="1" applyFont="1" applyBorder="1"/>
    <xf numFmtId="165" fontId="16" fillId="0" borderId="46" xfId="0" applyNumberFormat="1" applyFont="1" applyBorder="1"/>
    <xf numFmtId="0" fontId="7" fillId="20" borderId="42" xfId="3" applyFont="1" applyFill="1" applyBorder="1" applyAlignment="1">
      <alignment horizontal="center" wrapText="1"/>
    </xf>
    <xf numFmtId="0" fontId="7" fillId="17" borderId="43" xfId="3" applyFont="1" applyFill="1" applyBorder="1" applyAlignment="1">
      <alignment horizontal="center" wrapText="1"/>
    </xf>
    <xf numFmtId="165" fontId="5" fillId="0" borderId="54" xfId="3" applyNumberFormat="1" applyFont="1" applyBorder="1"/>
    <xf numFmtId="0" fontId="7" fillId="16" borderId="42" xfId="3" applyFont="1" applyFill="1" applyBorder="1"/>
    <xf numFmtId="165" fontId="7" fillId="16" borderId="42" xfId="3" applyNumberFormat="1" applyFont="1" applyFill="1" applyBorder="1"/>
    <xf numFmtId="166" fontId="7" fillId="16" borderId="19" xfId="3" applyNumberFormat="1" applyFont="1" applyFill="1" applyBorder="1"/>
    <xf numFmtId="166" fontId="5" fillId="0" borderId="44" xfId="3" applyNumberFormat="1" applyFont="1" applyBorder="1"/>
    <xf numFmtId="166" fontId="5" fillId="0" borderId="46" xfId="3" applyNumberFormat="1" applyFont="1" applyBorder="1"/>
    <xf numFmtId="166" fontId="16" fillId="0" borderId="46" xfId="0" applyNumberFormat="1" applyFont="1" applyBorder="1"/>
    <xf numFmtId="166" fontId="5" fillId="0" borderId="48" xfId="3" applyNumberFormat="1" applyFont="1" applyBorder="1"/>
    <xf numFmtId="165" fontId="5" fillId="0" borderId="59" xfId="3" applyNumberFormat="1" applyFont="1" applyBorder="1"/>
    <xf numFmtId="165" fontId="5" fillId="0" borderId="60" xfId="3" applyNumberFormat="1" applyFont="1" applyBorder="1"/>
    <xf numFmtId="165" fontId="5" fillId="0" borderId="61" xfId="3" applyNumberFormat="1" applyFont="1" applyBorder="1"/>
    <xf numFmtId="165" fontId="5" fillId="0" borderId="0" xfId="3" applyNumberFormat="1" applyFont="1" applyBorder="1"/>
    <xf numFmtId="165" fontId="5" fillId="0" borderId="60" xfId="3" applyNumberFormat="1" applyFont="1" applyBorder="1" applyAlignment="1">
      <alignment horizontal="right" wrapText="1"/>
    </xf>
    <xf numFmtId="165" fontId="5" fillId="0" borderId="62" xfId="3" applyNumberFormat="1" applyFont="1" applyBorder="1"/>
    <xf numFmtId="165" fontId="7" fillId="16" borderId="26" xfId="3" applyNumberFormat="1" applyFont="1" applyFill="1" applyBorder="1"/>
    <xf numFmtId="0" fontId="5" fillId="21" borderId="63" xfId="0" applyFont="1" applyFill="1" applyBorder="1"/>
    <xf numFmtId="0" fontId="5" fillId="21" borderId="68" xfId="0" applyFont="1" applyFill="1" applyBorder="1"/>
    <xf numFmtId="0" fontId="7" fillId="21" borderId="66" xfId="0" applyFont="1" applyFill="1" applyBorder="1" applyAlignment="1">
      <alignment horizontal="center" wrapText="1"/>
    </xf>
    <xf numFmtId="0" fontId="7" fillId="21" borderId="67" xfId="0" applyFont="1" applyFill="1" applyBorder="1" applyAlignment="1">
      <alignment horizontal="center" wrapText="1"/>
    </xf>
    <xf numFmtId="3" fontId="7" fillId="21" borderId="64" xfId="0" applyNumberFormat="1" applyFont="1" applyFill="1" applyBorder="1"/>
    <xf numFmtId="165" fontId="7" fillId="21" borderId="65" xfId="0" applyNumberFormat="1" applyFont="1" applyFill="1" applyBorder="1"/>
    <xf numFmtId="0" fontId="7" fillId="16" borderId="42" xfId="3" applyFont="1" applyFill="1" applyBorder="1" applyAlignment="1">
      <alignment horizontal="center" wrapText="1"/>
    </xf>
    <xf numFmtId="0" fontId="7" fillId="22" borderId="42" xfId="3" applyFont="1" applyFill="1" applyBorder="1" applyAlignment="1">
      <alignment horizontal="center" wrapText="1"/>
    </xf>
    <xf numFmtId="0" fontId="4" fillId="5" borderId="0" xfId="0" applyFont="1" applyFill="1" applyAlignment="1">
      <alignment horizontal="right"/>
    </xf>
    <xf numFmtId="0" fontId="2" fillId="22" borderId="9" xfId="2" applyFill="1" applyBorder="1"/>
    <xf numFmtId="0" fontId="2" fillId="22" borderId="10" xfId="2" applyFont="1" applyFill="1" applyBorder="1"/>
    <xf numFmtId="0" fontId="2" fillId="22" borderId="15" xfId="2" applyFill="1" applyBorder="1"/>
    <xf numFmtId="165" fontId="2" fillId="22" borderId="16" xfId="2" applyNumberFormat="1" applyFont="1" applyFill="1" applyBorder="1"/>
    <xf numFmtId="0" fontId="2" fillId="22" borderId="16" xfId="2" applyFont="1" applyFill="1" applyBorder="1"/>
    <xf numFmtId="0" fontId="15" fillId="22" borderId="11" xfId="2" applyFont="1" applyFill="1" applyBorder="1" applyAlignment="1">
      <alignment wrapText="1"/>
    </xf>
    <xf numFmtId="0" fontId="15" fillId="22" borderId="1" xfId="2" applyFont="1" applyFill="1" applyBorder="1"/>
    <xf numFmtId="0" fontId="15" fillId="22" borderId="14" xfId="2" applyFont="1" applyFill="1" applyBorder="1" applyAlignment="1">
      <alignment wrapText="1"/>
    </xf>
    <xf numFmtId="6" fontId="15" fillId="22" borderId="2" xfId="2" applyNumberFormat="1" applyFont="1" applyFill="1" applyBorder="1"/>
    <xf numFmtId="0" fontId="4" fillId="5" borderId="0" xfId="0" applyFont="1" applyFill="1" applyAlignment="1">
      <alignment horizontal="left"/>
    </xf>
    <xf numFmtId="0" fontId="2" fillId="23" borderId="9" xfId="2" applyFill="1" applyBorder="1"/>
    <xf numFmtId="0" fontId="2" fillId="23" borderId="10" xfId="2" applyFont="1" applyFill="1" applyBorder="1"/>
    <xf numFmtId="0" fontId="2" fillId="23" borderId="15" xfId="2" applyFill="1" applyBorder="1"/>
    <xf numFmtId="165" fontId="2" fillId="23" borderId="16" xfId="2" applyNumberFormat="1" applyFont="1" applyFill="1" applyBorder="1"/>
    <xf numFmtId="0" fontId="15" fillId="23" borderId="11" xfId="2" applyFont="1" applyFill="1" applyBorder="1" applyAlignment="1">
      <alignment wrapText="1"/>
    </xf>
    <xf numFmtId="0" fontId="15" fillId="23" borderId="1" xfId="2" applyFont="1" applyFill="1" applyBorder="1"/>
    <xf numFmtId="0" fontId="15" fillId="23" borderId="14" xfId="2" applyFont="1" applyFill="1" applyBorder="1" applyAlignment="1">
      <alignment wrapText="1"/>
    </xf>
    <xf numFmtId="6" fontId="15" fillId="23" borderId="2" xfId="2" applyNumberFormat="1" applyFont="1" applyFill="1" applyBorder="1"/>
    <xf numFmtId="0" fontId="2" fillId="23" borderId="16" xfId="2" applyFont="1" applyFill="1" applyBorder="1"/>
    <xf numFmtId="0" fontId="5" fillId="0" borderId="46" xfId="3" applyFont="1" applyBorder="1"/>
    <xf numFmtId="0" fontId="17" fillId="0" borderId="50" xfId="3" applyFont="1" applyBorder="1"/>
    <xf numFmtId="166" fontId="17" fillId="0" borderId="44" xfId="3" applyNumberFormat="1" applyFont="1" applyBorder="1"/>
    <xf numFmtId="0" fontId="17" fillId="0" borderId="69" xfId="3" applyFont="1" applyBorder="1"/>
    <xf numFmtId="166" fontId="17" fillId="0" borderId="70" xfId="3" applyNumberFormat="1" applyFont="1" applyBorder="1"/>
    <xf numFmtId="0" fontId="17" fillId="0" borderId="71" xfId="3" applyFont="1" applyBorder="1"/>
    <xf numFmtId="166" fontId="17" fillId="0" borderId="72" xfId="3" applyNumberFormat="1" applyFont="1" applyBorder="1"/>
    <xf numFmtId="0" fontId="5" fillId="0" borderId="54" xfId="3" applyFont="1" applyBorder="1"/>
    <xf numFmtId="0" fontId="17" fillId="0" borderId="73" xfId="3" applyFont="1" applyBorder="1"/>
    <xf numFmtId="166" fontId="18" fillId="0" borderId="72" xfId="0" applyNumberFormat="1" applyFont="1" applyBorder="1"/>
    <xf numFmtId="0" fontId="17" fillId="0" borderId="74" xfId="3" applyFont="1" applyBorder="1"/>
    <xf numFmtId="166" fontId="17" fillId="0" borderId="75" xfId="3" applyNumberFormat="1" applyFont="1" applyBorder="1"/>
    <xf numFmtId="0" fontId="7" fillId="23" borderId="42" xfId="3" applyFont="1" applyFill="1" applyBorder="1" applyAlignment="1">
      <alignment horizontal="center" wrapText="1"/>
    </xf>
    <xf numFmtId="0" fontId="17" fillId="0" borderId="51" xfId="3" applyFont="1" applyBorder="1"/>
    <xf numFmtId="0" fontId="17" fillId="0" borderId="53" xfId="3" applyFont="1" applyBorder="1"/>
    <xf numFmtId="166" fontId="17" fillId="0" borderId="46" xfId="3" applyNumberFormat="1" applyFont="1" applyBorder="1"/>
    <xf numFmtId="166" fontId="18" fillId="0" borderId="46" xfId="0" applyNumberFormat="1" applyFont="1" applyBorder="1"/>
    <xf numFmtId="166" fontId="17" fillId="0" borderId="48" xfId="3" applyNumberFormat="1" applyFont="1" applyBorder="1"/>
    <xf numFmtId="0" fontId="10" fillId="0" borderId="28" xfId="0" applyFont="1" applyBorder="1" applyAlignment="1">
      <alignment wrapText="1"/>
    </xf>
    <xf numFmtId="0" fontId="10" fillId="0" borderId="29" xfId="0" applyFont="1" applyBorder="1" applyAlignment="1"/>
    <xf numFmtId="0" fontId="10" fillId="0" borderId="30" xfId="0" applyFont="1" applyBorder="1" applyAlignment="1"/>
    <xf numFmtId="0" fontId="7" fillId="13" borderId="31" xfId="0" applyFont="1" applyFill="1" applyBorder="1" applyAlignment="1">
      <alignment horizontal="center"/>
    </xf>
    <xf numFmtId="0" fontId="5" fillId="13" borderId="32" xfId="0" applyFont="1" applyFill="1" applyBorder="1" applyAlignment="1"/>
    <xf numFmtId="0" fontId="5" fillId="0" borderId="32" xfId="0" applyFont="1" applyBorder="1" applyAlignment="1"/>
    <xf numFmtId="0" fontId="5" fillId="0" borderId="33" xfId="0" applyFont="1" applyBorder="1" applyAlignment="1"/>
    <xf numFmtId="0" fontId="9" fillId="13" borderId="34" xfId="0" applyFont="1" applyFill="1" applyBorder="1" applyAlignment="1">
      <alignment horizontal="center"/>
    </xf>
    <xf numFmtId="0" fontId="5" fillId="13" borderId="35" xfId="0" applyFont="1" applyFill="1" applyBorder="1" applyAlignment="1">
      <alignment horizontal="center"/>
    </xf>
    <xf numFmtId="0" fontId="5" fillId="0" borderId="35" xfId="0" applyFont="1" applyBorder="1" applyAlignment="1"/>
    <xf numFmtId="0" fontId="5" fillId="0" borderId="36" xfId="0" applyFont="1" applyBorder="1" applyAlignment="1"/>
    <xf numFmtId="3" fontId="7" fillId="0" borderId="11" xfId="0" applyNumberFormat="1" applyFont="1" applyBorder="1" applyAlignment="1"/>
    <xf numFmtId="0" fontId="5" fillId="0" borderId="37" xfId="0" applyFont="1" applyBorder="1" applyAlignment="1"/>
    <xf numFmtId="0" fontId="5" fillId="0" borderId="38" xfId="0" applyFont="1" applyBorder="1" applyAlignment="1"/>
    <xf numFmtId="6" fontId="7" fillId="0" borderId="39" xfId="0" applyNumberFormat="1" applyFont="1" applyBorder="1" applyAlignment="1"/>
    <xf numFmtId="0" fontId="5" fillId="0" borderId="40" xfId="0" applyFont="1" applyBorder="1" applyAlignment="1"/>
    <xf numFmtId="0" fontId="5" fillId="0" borderId="41" xfId="0" applyFont="1" applyBorder="1" applyAlignment="1"/>
    <xf numFmtId="0" fontId="7" fillId="23" borderId="26" xfId="0" applyFont="1" applyFill="1" applyBorder="1" applyAlignment="1">
      <alignment horizontal="center"/>
    </xf>
    <xf numFmtId="0" fontId="7" fillId="23" borderId="27" xfId="0" applyFont="1" applyFill="1" applyBorder="1" applyAlignment="1">
      <alignment horizontal="center"/>
    </xf>
    <xf numFmtId="0" fontId="7" fillId="22" borderId="26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18" borderId="26" xfId="0" applyFont="1" applyFill="1" applyBorder="1" applyAlignment="1">
      <alignment horizontal="center"/>
    </xf>
    <xf numFmtId="0" fontId="7" fillId="18" borderId="57" xfId="0" applyFont="1" applyFill="1" applyBorder="1" applyAlignment="1">
      <alignment horizontal="center"/>
    </xf>
    <xf numFmtId="0" fontId="7" fillId="16" borderId="26" xfId="0" applyFont="1" applyFill="1" applyBorder="1" applyAlignment="1">
      <alignment horizontal="center"/>
    </xf>
    <xf numFmtId="0" fontId="7" fillId="16" borderId="27" xfId="0" applyFont="1" applyFill="1" applyBorder="1" applyAlignment="1">
      <alignment horizontal="center"/>
    </xf>
    <xf numFmtId="0" fontId="7" fillId="19" borderId="26" xfId="0" applyFont="1" applyFill="1" applyBorder="1" applyAlignment="1">
      <alignment horizontal="center"/>
    </xf>
    <xf numFmtId="0" fontId="7" fillId="19" borderId="27" xfId="0" applyFont="1" applyFill="1" applyBorder="1" applyAlignment="1">
      <alignment horizontal="center"/>
    </xf>
    <xf numFmtId="0" fontId="7" fillId="20" borderId="26" xfId="0" applyFont="1" applyFill="1" applyBorder="1" applyAlignment="1">
      <alignment horizontal="center"/>
    </xf>
    <xf numFmtId="0" fontId="15" fillId="20" borderId="27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24" borderId="11" xfId="2" applyFont="1" applyFill="1" applyBorder="1" applyAlignment="1">
      <alignment wrapText="1"/>
    </xf>
    <xf numFmtId="0" fontId="15" fillId="24" borderId="77" xfId="2" applyFont="1" applyFill="1" applyBorder="1" applyAlignment="1">
      <alignment wrapText="1"/>
    </xf>
    <xf numFmtId="3" fontId="15" fillId="24" borderId="1" xfId="2" applyNumberFormat="1" applyFont="1" applyFill="1" applyBorder="1"/>
    <xf numFmtId="165" fontId="15" fillId="24" borderId="76" xfId="2" applyNumberFormat="1" applyFont="1" applyFill="1" applyBorder="1"/>
    <xf numFmtId="0" fontId="2" fillId="24" borderId="78" xfId="2" applyFill="1" applyBorder="1"/>
    <xf numFmtId="0" fontId="2" fillId="24" borderId="79" xfId="2" applyFont="1" applyFill="1" applyBorder="1"/>
    <xf numFmtId="0" fontId="2" fillId="24" borderId="15" xfId="2" applyFill="1" applyBorder="1"/>
    <xf numFmtId="165" fontId="2" fillId="24" borderId="16" xfId="2" applyNumberFormat="1" applyFont="1" applyFill="1" applyBorder="1"/>
    <xf numFmtId="0" fontId="2" fillId="24" borderId="15" xfId="2" applyFill="1" applyBorder="1"/>
    <xf numFmtId="165" fontId="2" fillId="24" borderId="16" xfId="2" applyNumberFormat="1" applyFont="1" applyFill="1" applyBorder="1"/>
    <xf numFmtId="0" fontId="2" fillId="24" borderId="16" xfId="2" applyFont="1" applyFill="1" applyBorder="1"/>
    <xf numFmtId="0" fontId="2" fillId="24" borderId="78" xfId="2" applyFill="1" applyBorder="1"/>
    <xf numFmtId="0" fontId="2" fillId="24" borderId="79" xfId="2" applyFont="1" applyFill="1" applyBorder="1"/>
    <xf numFmtId="0" fontId="2" fillId="24" borderId="15" xfId="2" applyFill="1" applyBorder="1"/>
    <xf numFmtId="165" fontId="2" fillId="24" borderId="16" xfId="2" applyNumberFormat="1" applyFont="1" applyFill="1" applyBorder="1"/>
    <xf numFmtId="0" fontId="2" fillId="24" borderId="82" xfId="2" applyFont="1" applyFill="1" applyBorder="1"/>
    <xf numFmtId="0" fontId="2" fillId="24" borderId="15" xfId="2" applyFill="1" applyBorder="1"/>
    <xf numFmtId="165" fontId="2" fillId="24" borderId="16" xfId="2" applyNumberFormat="1" applyFont="1" applyFill="1" applyBorder="1"/>
    <xf numFmtId="0" fontId="7" fillId="24" borderId="80" xfId="0" applyFont="1" applyFill="1" applyBorder="1" applyAlignment="1">
      <alignment horizontal="center" vertical="center"/>
    </xf>
    <xf numFmtId="0" fontId="15" fillId="24" borderId="80" xfId="0" applyFont="1" applyFill="1" applyBorder="1" applyAlignment="1">
      <alignment horizontal="center" vertical="center"/>
    </xf>
    <xf numFmtId="165" fontId="7" fillId="16" borderId="19" xfId="3" applyNumberFormat="1" applyFont="1" applyFill="1" applyBorder="1"/>
    <xf numFmtId="165" fontId="7" fillId="21" borderId="83" xfId="0" applyNumberFormat="1" applyFont="1" applyFill="1" applyBorder="1"/>
    <xf numFmtId="1" fontId="7" fillId="21" borderId="84" xfId="0" applyNumberFormat="1" applyFont="1" applyFill="1" applyBorder="1"/>
    <xf numFmtId="165" fontId="7" fillId="21" borderId="85" xfId="0" applyNumberFormat="1" applyFont="1" applyFill="1" applyBorder="1"/>
    <xf numFmtId="165" fontId="7" fillId="21" borderId="86" xfId="0" applyNumberFormat="1" applyFont="1" applyFill="1" applyBorder="1"/>
    <xf numFmtId="0" fontId="5" fillId="0" borderId="87" xfId="3" applyFont="1" applyBorder="1"/>
    <xf numFmtId="165" fontId="5" fillId="0" borderId="88" xfId="3" applyNumberFormat="1" applyFont="1" applyBorder="1"/>
    <xf numFmtId="0" fontId="5" fillId="0" borderId="89" xfId="3" applyFont="1" applyBorder="1"/>
    <xf numFmtId="165" fontId="5" fillId="0" borderId="90" xfId="3" applyNumberFormat="1" applyFont="1" applyBorder="1"/>
    <xf numFmtId="0" fontId="5" fillId="0" borderId="71" xfId="3" applyFont="1" applyBorder="1"/>
    <xf numFmtId="165" fontId="5" fillId="0" borderId="72" xfId="3" applyNumberFormat="1" applyFont="1" applyBorder="1"/>
    <xf numFmtId="165" fontId="16" fillId="0" borderId="72" xfId="0" applyNumberFormat="1" applyFont="1" applyBorder="1"/>
    <xf numFmtId="0" fontId="5" fillId="0" borderId="73" xfId="3" applyFont="1" applyBorder="1"/>
    <xf numFmtId="0" fontId="5" fillId="0" borderId="74" xfId="3" applyFont="1" applyBorder="1"/>
    <xf numFmtId="165" fontId="5" fillId="0" borderId="91" xfId="3" applyNumberFormat="1" applyFont="1" applyBorder="1"/>
    <xf numFmtId="166" fontId="5" fillId="0" borderId="88" xfId="3" applyNumberFormat="1" applyFont="1" applyBorder="1"/>
    <xf numFmtId="166" fontId="5" fillId="0" borderId="90" xfId="3" applyNumberFormat="1" applyFont="1" applyBorder="1"/>
    <xf numFmtId="166" fontId="5" fillId="0" borderId="72" xfId="3" applyNumberFormat="1" applyFont="1" applyBorder="1"/>
    <xf numFmtId="166" fontId="16" fillId="0" borderId="72" xfId="0" applyNumberFormat="1" applyFont="1" applyBorder="1"/>
    <xf numFmtId="0" fontId="5" fillId="0" borderId="92" xfId="3" applyFont="1" applyBorder="1"/>
    <xf numFmtId="166" fontId="16" fillId="0" borderId="93" xfId="0" applyNumberFormat="1" applyFont="1" applyBorder="1"/>
    <xf numFmtId="0" fontId="5" fillId="0" borderId="69" xfId="3" applyFont="1" applyBorder="1"/>
    <xf numFmtId="166" fontId="16" fillId="0" borderId="90" xfId="0" applyNumberFormat="1" applyFont="1" applyBorder="1"/>
    <xf numFmtId="166" fontId="5" fillId="0" borderId="91" xfId="3" applyNumberFormat="1" applyFont="1" applyBorder="1"/>
    <xf numFmtId="165" fontId="17" fillId="0" borderId="44" xfId="3" applyNumberFormat="1" applyFont="1" applyBorder="1"/>
    <xf numFmtId="165" fontId="17" fillId="0" borderId="46" xfId="3" applyNumberFormat="1" applyFont="1" applyBorder="1"/>
    <xf numFmtId="165" fontId="17" fillId="5" borderId="46" xfId="3" applyNumberFormat="1" applyFont="1" applyFill="1" applyBorder="1" applyAlignment="1">
      <alignment horizontal="right"/>
    </xf>
    <xf numFmtId="165" fontId="18" fillId="0" borderId="46" xfId="6" applyNumberFormat="1" applyFont="1" applyBorder="1"/>
    <xf numFmtId="165" fontId="17" fillId="0" borderId="48" xfId="3" applyNumberFormat="1" applyFont="1" applyBorder="1"/>
    <xf numFmtId="0" fontId="7" fillId="5" borderId="81" xfId="3" applyFont="1" applyFill="1" applyBorder="1" applyAlignment="1">
      <alignment horizontal="center" wrapText="1"/>
    </xf>
    <xf numFmtId="0" fontId="7" fillId="24" borderId="80" xfId="3" applyFont="1" applyFill="1" applyBorder="1" applyAlignment="1">
      <alignment horizontal="center" wrapText="1"/>
    </xf>
    <xf numFmtId="0" fontId="7" fillId="18" borderId="58" xfId="3" applyFont="1" applyFill="1" applyBorder="1" applyAlignment="1">
      <alignment horizontal="center" wrapText="1"/>
    </xf>
  </cellXfs>
  <cellStyles count="7">
    <cellStyle name="Normal" xfId="0" builtinId="0"/>
    <cellStyle name="Normal 2" xfId="1"/>
    <cellStyle name="Normal 2 2" xfId="5"/>
    <cellStyle name="Normal 3" xfId="4"/>
    <cellStyle name="Normal 4" xfId="6"/>
    <cellStyle name="Normal_PA-08-SBIR-Ph1s" xfId="3"/>
    <cellStyle name="Normal_Sheet1" xfId="2"/>
  </cellStyles>
  <dxfs count="0"/>
  <tableStyles count="0" defaultTableStyle="TableStyleMedium9" defaultPivotStyle="PivotStyleLight16"/>
  <colors>
    <mruColors>
      <color rgb="FF9966FF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tabSelected="1" workbookViewId="0"/>
  </sheetViews>
  <sheetFormatPr defaultColWidth="8.75" defaultRowHeight="14.4" x14ac:dyDescent="0.3"/>
  <cols>
    <col min="1" max="1" width="38.875" style="3" customWidth="1"/>
    <col min="2" max="2" width="16.125" style="3" customWidth="1"/>
    <col min="3" max="3" width="5.5" style="3" customWidth="1"/>
    <col min="4" max="4" width="29.5" style="4" customWidth="1"/>
    <col min="5" max="5" width="21.625" style="3" customWidth="1"/>
    <col min="6" max="6" width="26.875" style="3" customWidth="1"/>
    <col min="7" max="16384" width="8.75" style="3"/>
  </cols>
  <sheetData>
    <row r="1" spans="1:5" ht="24.9" x14ac:dyDescent="0.35">
      <c r="A1" s="2" t="s">
        <v>174</v>
      </c>
    </row>
    <row r="2" spans="1:5" ht="15.05" x14ac:dyDescent="0.3">
      <c r="A2" s="5" t="s">
        <v>163</v>
      </c>
    </row>
    <row r="3" spans="1:5" ht="15.05" x14ac:dyDescent="0.3">
      <c r="A3" s="5"/>
    </row>
    <row r="4" spans="1:5" ht="52.2" customHeight="1" thickBot="1" x14ac:dyDescent="0.4">
      <c r="A4" s="209">
        <v>2016</v>
      </c>
      <c r="B4" s="209"/>
    </row>
    <row r="5" spans="1:5" x14ac:dyDescent="0.3">
      <c r="A5" s="282" t="s">
        <v>166</v>
      </c>
      <c r="B5" s="283">
        <v>104</v>
      </c>
      <c r="D5" s="278" t="s">
        <v>164</v>
      </c>
      <c r="E5" s="280">
        <v>205</v>
      </c>
    </row>
    <row r="6" spans="1:5" ht="15.05" thickBot="1" x14ac:dyDescent="0.35">
      <c r="A6" s="284" t="s">
        <v>167</v>
      </c>
      <c r="B6" s="285">
        <v>21754619</v>
      </c>
      <c r="D6" s="279" t="s">
        <v>165</v>
      </c>
      <c r="E6" s="281">
        <v>103629932.56999999</v>
      </c>
    </row>
    <row r="7" spans="1:5" ht="15.05" thickBot="1" x14ac:dyDescent="0.35">
      <c r="A7" s="15"/>
      <c r="B7" s="16"/>
    </row>
    <row r="8" spans="1:5" x14ac:dyDescent="0.3">
      <c r="A8" s="286" t="s">
        <v>168</v>
      </c>
      <c r="B8" s="288">
        <v>62</v>
      </c>
    </row>
    <row r="9" spans="1:5" ht="15.05" thickBot="1" x14ac:dyDescent="0.35">
      <c r="A9" s="286" t="s">
        <v>169</v>
      </c>
      <c r="B9" s="287">
        <v>64813221.57</v>
      </c>
    </row>
    <row r="10" spans="1:5" ht="15.05" thickBot="1" x14ac:dyDescent="0.35">
      <c r="A10" s="15"/>
      <c r="B10" s="16"/>
    </row>
    <row r="11" spans="1:5" x14ac:dyDescent="0.3">
      <c r="A11" s="289" t="s">
        <v>170</v>
      </c>
      <c r="B11" s="290">
        <v>29</v>
      </c>
    </row>
    <row r="12" spans="1:5" ht="15.05" thickBot="1" x14ac:dyDescent="0.35">
      <c r="A12" s="291" t="s">
        <v>171</v>
      </c>
      <c r="B12" s="292">
        <v>6794644</v>
      </c>
    </row>
    <row r="13" spans="1:5" ht="15.05" thickBot="1" x14ac:dyDescent="0.35">
      <c r="A13" s="15"/>
      <c r="B13" s="16"/>
    </row>
    <row r="14" spans="1:5" x14ac:dyDescent="0.3">
      <c r="A14" s="294" t="s">
        <v>172</v>
      </c>
      <c r="B14" s="293">
        <v>10</v>
      </c>
    </row>
    <row r="15" spans="1:5" x14ac:dyDescent="0.3">
      <c r="A15" s="294" t="s">
        <v>173</v>
      </c>
      <c r="B15" s="295">
        <v>10267448</v>
      </c>
    </row>
    <row r="16" spans="1:5" ht="52.2" customHeight="1" thickBot="1" x14ac:dyDescent="0.4">
      <c r="A16" s="219">
        <v>2015</v>
      </c>
      <c r="B16" s="209"/>
    </row>
    <row r="17" spans="1:5" x14ac:dyDescent="0.3">
      <c r="A17" s="220" t="s">
        <v>162</v>
      </c>
      <c r="B17" s="221">
        <v>121</v>
      </c>
      <c r="D17" s="224" t="s">
        <v>154</v>
      </c>
      <c r="E17" s="225">
        <v>220</v>
      </c>
    </row>
    <row r="18" spans="1:5" ht="15.05" thickBot="1" x14ac:dyDescent="0.35">
      <c r="A18" s="222" t="s">
        <v>153</v>
      </c>
      <c r="B18" s="223">
        <v>18807819.950000003</v>
      </c>
      <c r="D18" s="226" t="s">
        <v>155</v>
      </c>
      <c r="E18" s="227">
        <v>83779787.150000006</v>
      </c>
    </row>
    <row r="19" spans="1:5" ht="15.05" thickBot="1" x14ac:dyDescent="0.35">
      <c r="A19" s="15"/>
      <c r="B19" s="16"/>
    </row>
    <row r="20" spans="1:5" x14ac:dyDescent="0.3">
      <c r="A20" s="222" t="s">
        <v>161</v>
      </c>
      <c r="B20" s="228">
        <v>63</v>
      </c>
    </row>
    <row r="21" spans="1:5" ht="15.05" thickBot="1" x14ac:dyDescent="0.35">
      <c r="A21" s="222" t="s">
        <v>156</v>
      </c>
      <c r="B21" s="223">
        <v>55100045.199999996</v>
      </c>
    </row>
    <row r="22" spans="1:5" ht="15.05" thickBot="1" x14ac:dyDescent="0.35">
      <c r="A22" s="15"/>
      <c r="B22" s="16"/>
    </row>
    <row r="23" spans="1:5" x14ac:dyDescent="0.3">
      <c r="A23" s="220" t="s">
        <v>160</v>
      </c>
      <c r="B23" s="221">
        <v>29</v>
      </c>
    </row>
    <row r="24" spans="1:5" ht="15.05" thickBot="1" x14ac:dyDescent="0.35">
      <c r="A24" s="222" t="s">
        <v>157</v>
      </c>
      <c r="B24" s="223">
        <v>4894330</v>
      </c>
    </row>
    <row r="25" spans="1:5" ht="15.05" thickBot="1" x14ac:dyDescent="0.35">
      <c r="A25" s="15"/>
      <c r="B25" s="16"/>
    </row>
    <row r="26" spans="1:5" x14ac:dyDescent="0.3">
      <c r="A26" s="222" t="s">
        <v>159</v>
      </c>
      <c r="B26" s="228">
        <v>7</v>
      </c>
    </row>
    <row r="27" spans="1:5" x14ac:dyDescent="0.3">
      <c r="A27" s="222" t="s">
        <v>158</v>
      </c>
      <c r="B27" s="223">
        <v>4977592</v>
      </c>
    </row>
    <row r="28" spans="1:5" ht="61.85" customHeight="1" thickBot="1" x14ac:dyDescent="0.4">
      <c r="A28" s="209">
        <v>2014</v>
      </c>
    </row>
    <row r="29" spans="1:5" x14ac:dyDescent="0.3">
      <c r="A29" s="210" t="s">
        <v>143</v>
      </c>
      <c r="B29" s="211">
        <v>142</v>
      </c>
      <c r="D29" s="215" t="s">
        <v>151</v>
      </c>
      <c r="E29" s="216">
        <v>228</v>
      </c>
    </row>
    <row r="30" spans="1:5" ht="15.05" thickBot="1" x14ac:dyDescent="0.35">
      <c r="A30" s="212" t="s">
        <v>144</v>
      </c>
      <c r="B30" s="213">
        <v>22012375.490000002</v>
      </c>
      <c r="D30" s="217" t="s">
        <v>152</v>
      </c>
      <c r="E30" s="218">
        <v>91038676.49000001</v>
      </c>
    </row>
    <row r="31" spans="1:5" ht="15.05" thickBot="1" x14ac:dyDescent="0.35">
      <c r="A31" s="15"/>
      <c r="B31" s="16"/>
    </row>
    <row r="32" spans="1:5" x14ac:dyDescent="0.3">
      <c r="A32" s="212" t="s">
        <v>145</v>
      </c>
      <c r="B32" s="214">
        <v>64</v>
      </c>
    </row>
    <row r="33" spans="1:5" ht="15.05" thickBot="1" x14ac:dyDescent="0.35">
      <c r="A33" s="212" t="s">
        <v>146</v>
      </c>
      <c r="B33" s="213">
        <v>60879690</v>
      </c>
    </row>
    <row r="34" spans="1:5" ht="15.05" thickBot="1" x14ac:dyDescent="0.35">
      <c r="A34" s="15"/>
      <c r="B34" s="16"/>
    </row>
    <row r="35" spans="1:5" x14ac:dyDescent="0.3">
      <c r="A35" s="210" t="s">
        <v>147</v>
      </c>
      <c r="B35" s="211">
        <v>15</v>
      </c>
    </row>
    <row r="36" spans="1:5" ht="15.05" thickBot="1" x14ac:dyDescent="0.35">
      <c r="A36" s="212" t="s">
        <v>148</v>
      </c>
      <c r="B36" s="213">
        <v>2656406</v>
      </c>
    </row>
    <row r="37" spans="1:5" ht="15.05" thickBot="1" x14ac:dyDescent="0.35">
      <c r="A37" s="15"/>
      <c r="B37" s="16"/>
    </row>
    <row r="38" spans="1:5" x14ac:dyDescent="0.3">
      <c r="A38" s="212" t="s">
        <v>149</v>
      </c>
      <c r="B38" s="214">
        <v>7</v>
      </c>
    </row>
    <row r="39" spans="1:5" x14ac:dyDescent="0.3">
      <c r="A39" s="212" t="s">
        <v>150</v>
      </c>
      <c r="B39" s="213">
        <v>5490205</v>
      </c>
    </row>
    <row r="40" spans="1:5" ht="56.8" customHeight="1" thickBot="1" x14ac:dyDescent="0.4">
      <c r="A40" s="6">
        <v>2013</v>
      </c>
      <c r="B40" s="1" t="s">
        <v>142</v>
      </c>
    </row>
    <row r="41" spans="1:5" ht="16.55" customHeight="1" x14ac:dyDescent="0.3">
      <c r="A41" s="7" t="s">
        <v>116</v>
      </c>
      <c r="B41" s="8">
        <v>101</v>
      </c>
      <c r="D41" s="9" t="s">
        <v>114</v>
      </c>
      <c r="E41" s="10">
        <v>168</v>
      </c>
    </row>
    <row r="42" spans="1:5" ht="16.55" customHeight="1" thickBot="1" x14ac:dyDescent="0.35">
      <c r="A42" s="11" t="s">
        <v>117</v>
      </c>
      <c r="B42" s="12">
        <v>17566923</v>
      </c>
      <c r="D42" s="13" t="s">
        <v>115</v>
      </c>
      <c r="E42" s="14">
        <v>62850258</v>
      </c>
    </row>
    <row r="43" spans="1:5" ht="16.55" customHeight="1" thickBot="1" x14ac:dyDescent="0.35">
      <c r="A43" s="15"/>
      <c r="B43" s="16"/>
    </row>
    <row r="44" spans="1:5" ht="16.55" customHeight="1" x14ac:dyDescent="0.3">
      <c r="A44" s="11" t="s">
        <v>118</v>
      </c>
      <c r="B44" s="17">
        <v>44</v>
      </c>
    </row>
    <row r="45" spans="1:5" ht="16.55" customHeight="1" thickBot="1" x14ac:dyDescent="0.35">
      <c r="A45" s="11" t="s">
        <v>119</v>
      </c>
      <c r="B45" s="12">
        <v>39340626</v>
      </c>
    </row>
    <row r="46" spans="1:5" ht="16.55" customHeight="1" thickBot="1" x14ac:dyDescent="0.35">
      <c r="A46" s="15"/>
      <c r="B46" s="16"/>
    </row>
    <row r="47" spans="1:5" ht="16.55" customHeight="1" x14ac:dyDescent="0.3">
      <c r="A47" s="7" t="s">
        <v>120</v>
      </c>
      <c r="B47" s="8">
        <v>19</v>
      </c>
    </row>
    <row r="48" spans="1:5" ht="16.55" customHeight="1" thickBot="1" x14ac:dyDescent="0.35">
      <c r="A48" s="11" t="s">
        <v>121</v>
      </c>
      <c r="B48" s="12">
        <v>3633890</v>
      </c>
    </row>
    <row r="49" spans="1:5" ht="16.55" customHeight="1" thickBot="1" x14ac:dyDescent="0.35">
      <c r="A49" s="15"/>
      <c r="B49" s="16"/>
    </row>
    <row r="50" spans="1:5" ht="16.55" customHeight="1" x14ac:dyDescent="0.3">
      <c r="A50" s="7" t="s">
        <v>122</v>
      </c>
      <c r="B50" s="8">
        <v>4</v>
      </c>
    </row>
    <row r="51" spans="1:5" ht="16.55" customHeight="1" thickBot="1" x14ac:dyDescent="0.35">
      <c r="A51" s="18" t="s">
        <v>123</v>
      </c>
      <c r="B51" s="19">
        <v>2308819</v>
      </c>
    </row>
    <row r="52" spans="1:5" ht="56.3" customHeight="1" thickBot="1" x14ac:dyDescent="0.4">
      <c r="A52" s="20">
        <v>2012</v>
      </c>
    </row>
    <row r="53" spans="1:5" ht="16.55" customHeight="1" x14ac:dyDescent="0.3">
      <c r="A53" s="21" t="s">
        <v>103</v>
      </c>
      <c r="B53" s="22">
        <v>125</v>
      </c>
      <c r="D53" s="23" t="s">
        <v>111</v>
      </c>
      <c r="E53" s="24">
        <v>212</v>
      </c>
    </row>
    <row r="54" spans="1:5" ht="16.55" customHeight="1" thickBot="1" x14ac:dyDescent="0.35">
      <c r="A54" s="25" t="s">
        <v>104</v>
      </c>
      <c r="B54" s="26">
        <v>21772510</v>
      </c>
      <c r="D54" s="27" t="s">
        <v>112</v>
      </c>
      <c r="E54" s="28">
        <v>88825345.640000001</v>
      </c>
    </row>
    <row r="55" spans="1:5" ht="16.55" customHeight="1" thickBot="1" x14ac:dyDescent="0.35">
      <c r="A55" s="15"/>
      <c r="B55" s="16"/>
    </row>
    <row r="56" spans="1:5" ht="16.55" customHeight="1" x14ac:dyDescent="0.3">
      <c r="A56" s="25" t="s">
        <v>106</v>
      </c>
      <c r="B56" s="29">
        <v>69</v>
      </c>
    </row>
    <row r="57" spans="1:5" ht="16.55" customHeight="1" thickBot="1" x14ac:dyDescent="0.35">
      <c r="A57" s="25" t="s">
        <v>105</v>
      </c>
      <c r="B57" s="26">
        <v>59515385.640000001</v>
      </c>
    </row>
    <row r="58" spans="1:5" ht="16.55" customHeight="1" thickBot="1" x14ac:dyDescent="0.35">
      <c r="A58" s="15"/>
      <c r="B58" s="16"/>
    </row>
    <row r="59" spans="1:5" ht="16.55" customHeight="1" x14ac:dyDescent="0.3">
      <c r="A59" s="21" t="s">
        <v>107</v>
      </c>
      <c r="B59" s="22">
        <v>13</v>
      </c>
    </row>
    <row r="60" spans="1:5" ht="16.55" customHeight="1" thickBot="1" x14ac:dyDescent="0.35">
      <c r="A60" s="25" t="s">
        <v>108</v>
      </c>
      <c r="B60" s="26">
        <v>1968973</v>
      </c>
    </row>
    <row r="61" spans="1:5" ht="16.55" customHeight="1" thickBot="1" x14ac:dyDescent="0.35">
      <c r="A61" s="15"/>
      <c r="B61" s="16"/>
    </row>
    <row r="62" spans="1:5" ht="16.55" customHeight="1" x14ac:dyDescent="0.3">
      <c r="A62" s="21" t="s">
        <v>109</v>
      </c>
      <c r="B62" s="22">
        <v>5</v>
      </c>
    </row>
    <row r="63" spans="1:5" ht="16.55" customHeight="1" thickBot="1" x14ac:dyDescent="0.35">
      <c r="A63" s="30" t="s">
        <v>110</v>
      </c>
      <c r="B63" s="31">
        <v>5568477</v>
      </c>
    </row>
    <row r="64" spans="1:5" ht="56.8" customHeight="1" thickBot="1" x14ac:dyDescent="0.4">
      <c r="A64" s="6">
        <v>2011</v>
      </c>
    </row>
    <row r="65" spans="1:5" ht="56.8" customHeight="1" x14ac:dyDescent="0.3">
      <c r="A65" s="32" t="s">
        <v>93</v>
      </c>
      <c r="B65" s="33">
        <v>140</v>
      </c>
      <c r="D65" s="34" t="s">
        <v>100</v>
      </c>
      <c r="E65" s="35">
        <v>245</v>
      </c>
    </row>
    <row r="66" spans="1:5" ht="17.55" customHeight="1" thickBot="1" x14ac:dyDescent="0.35">
      <c r="A66" s="36" t="s">
        <v>94</v>
      </c>
      <c r="B66" s="37">
        <v>19315987.020000003</v>
      </c>
      <c r="D66" s="38" t="s">
        <v>101</v>
      </c>
      <c r="E66" s="39">
        <v>95359158.020000011</v>
      </c>
    </row>
    <row r="67" spans="1:5" ht="17.55" customHeight="1" thickBot="1" x14ac:dyDescent="0.35">
      <c r="A67" s="15"/>
      <c r="B67" s="16"/>
    </row>
    <row r="68" spans="1:5" ht="17.55" customHeight="1" x14ac:dyDescent="0.3">
      <c r="A68" s="36" t="s">
        <v>95</v>
      </c>
      <c r="B68" s="40">
        <v>86</v>
      </c>
    </row>
    <row r="69" spans="1:5" ht="17.55" customHeight="1" thickBot="1" x14ac:dyDescent="0.35">
      <c r="A69" s="36" t="s">
        <v>96</v>
      </c>
      <c r="B69" s="37">
        <v>70591256</v>
      </c>
    </row>
    <row r="70" spans="1:5" ht="17.55" customHeight="1" thickBot="1" x14ac:dyDescent="0.35">
      <c r="A70" s="15"/>
      <c r="B70" s="16"/>
    </row>
    <row r="71" spans="1:5" ht="17.55" customHeight="1" x14ac:dyDescent="0.3">
      <c r="A71" s="32" t="s">
        <v>97</v>
      </c>
      <c r="B71" s="33">
        <v>12</v>
      </c>
    </row>
    <row r="72" spans="1:5" ht="17.55" customHeight="1" thickBot="1" x14ac:dyDescent="0.35">
      <c r="A72" s="36" t="s">
        <v>98</v>
      </c>
      <c r="B72" s="37">
        <v>1642048</v>
      </c>
    </row>
    <row r="73" spans="1:5" ht="17.55" customHeight="1" thickBot="1" x14ac:dyDescent="0.35">
      <c r="A73" s="15"/>
      <c r="B73" s="16"/>
    </row>
    <row r="74" spans="1:5" ht="17.55" customHeight="1" x14ac:dyDescent="0.3">
      <c r="A74" s="36" t="s">
        <v>99</v>
      </c>
      <c r="B74" s="40">
        <v>7</v>
      </c>
    </row>
    <row r="75" spans="1:5" ht="17.55" customHeight="1" thickBot="1" x14ac:dyDescent="0.35">
      <c r="A75" s="41" t="s">
        <v>102</v>
      </c>
      <c r="B75" s="42">
        <v>3809867</v>
      </c>
    </row>
    <row r="76" spans="1:5" ht="58.1" customHeight="1" thickBot="1" x14ac:dyDescent="0.4">
      <c r="A76" s="2">
        <v>2010</v>
      </c>
    </row>
    <row r="77" spans="1:5" ht="14.75" customHeight="1" x14ac:dyDescent="0.3">
      <c r="A77" s="43" t="s">
        <v>83</v>
      </c>
      <c r="B77" s="44">
        <v>178</v>
      </c>
      <c r="C77" s="45"/>
      <c r="D77" s="46" t="s">
        <v>84</v>
      </c>
      <c r="E77" s="47">
        <v>275</v>
      </c>
    </row>
    <row r="78" spans="1:5" ht="14.75" customHeight="1" thickBot="1" x14ac:dyDescent="0.35">
      <c r="A78" s="48" t="s">
        <v>91</v>
      </c>
      <c r="B78" s="49">
        <v>23971699.330000002</v>
      </c>
      <c r="C78" s="50"/>
      <c r="D78" s="51" t="s">
        <v>85</v>
      </c>
      <c r="E78" s="52">
        <f>(B78+B81+B84+B87)</f>
        <v>85055816.329999998</v>
      </c>
    </row>
    <row r="79" spans="1:5" ht="14.75" customHeight="1" thickBot="1" x14ac:dyDescent="0.35">
      <c r="A79" s="15"/>
      <c r="B79" s="16"/>
      <c r="C79" s="4"/>
      <c r="D79" s="3"/>
    </row>
    <row r="80" spans="1:5" ht="14.75" customHeight="1" x14ac:dyDescent="0.3">
      <c r="A80" s="48" t="s">
        <v>86</v>
      </c>
      <c r="B80" s="53">
        <v>68</v>
      </c>
      <c r="C80" s="4"/>
      <c r="D80" s="3"/>
    </row>
    <row r="81" spans="1:5" ht="14.75" customHeight="1" thickBot="1" x14ac:dyDescent="0.35">
      <c r="A81" s="48" t="s">
        <v>87</v>
      </c>
      <c r="B81" s="49">
        <v>52317871</v>
      </c>
      <c r="C81" s="4"/>
      <c r="D81" s="3"/>
    </row>
    <row r="82" spans="1:5" ht="14.75" customHeight="1" thickBot="1" x14ac:dyDescent="0.35">
      <c r="A82" s="15"/>
      <c r="B82" s="16"/>
      <c r="C82" s="4"/>
      <c r="D82" s="3"/>
    </row>
    <row r="83" spans="1:5" ht="14.75" customHeight="1" x14ac:dyDescent="0.3">
      <c r="A83" s="43" t="s">
        <v>88</v>
      </c>
      <c r="B83" s="44">
        <v>19</v>
      </c>
      <c r="C83" s="4"/>
      <c r="D83" s="3"/>
    </row>
    <row r="84" spans="1:5" ht="14.75" customHeight="1" thickBot="1" x14ac:dyDescent="0.35">
      <c r="A84" s="48" t="s">
        <v>89</v>
      </c>
      <c r="B84" s="49">
        <v>2257233</v>
      </c>
      <c r="C84" s="4"/>
      <c r="D84" s="3"/>
    </row>
    <row r="85" spans="1:5" ht="14.75" customHeight="1" thickBot="1" x14ac:dyDescent="0.35">
      <c r="A85" s="15"/>
      <c r="B85" s="16"/>
      <c r="C85" s="4"/>
      <c r="D85" s="3"/>
    </row>
    <row r="86" spans="1:5" ht="14.75" customHeight="1" x14ac:dyDescent="0.3">
      <c r="A86" s="48" t="s">
        <v>92</v>
      </c>
      <c r="B86" s="53">
        <v>10</v>
      </c>
      <c r="C86" s="4"/>
      <c r="D86" s="3"/>
    </row>
    <row r="87" spans="1:5" ht="14.75" customHeight="1" thickBot="1" x14ac:dyDescent="0.35">
      <c r="A87" s="54" t="s">
        <v>90</v>
      </c>
      <c r="B87" s="55">
        <v>6509013</v>
      </c>
      <c r="C87" s="4"/>
      <c r="D87" s="3"/>
    </row>
    <row r="88" spans="1:5" ht="69.05" customHeight="1" thickBot="1" x14ac:dyDescent="0.4">
      <c r="A88" s="6">
        <v>2009</v>
      </c>
    </row>
    <row r="89" spans="1:5" ht="18.2" customHeight="1" x14ac:dyDescent="0.3">
      <c r="A89" s="56" t="s">
        <v>73</v>
      </c>
      <c r="B89" s="57">
        <v>147</v>
      </c>
      <c r="C89" s="45"/>
      <c r="D89" s="58" t="s">
        <v>81</v>
      </c>
      <c r="E89" s="165">
        <v>230</v>
      </c>
    </row>
    <row r="90" spans="1:5" ht="18.2" customHeight="1" thickBot="1" x14ac:dyDescent="0.35">
      <c r="A90" s="59" t="s">
        <v>74</v>
      </c>
      <c r="B90" s="60">
        <v>19052364</v>
      </c>
      <c r="C90" s="50"/>
      <c r="D90" s="61" t="s">
        <v>82</v>
      </c>
      <c r="E90" s="166">
        <v>67006304</v>
      </c>
    </row>
    <row r="91" spans="1:5" ht="18.2" customHeight="1" thickBot="1" x14ac:dyDescent="0.35">
      <c r="A91" s="62"/>
      <c r="B91" s="63"/>
      <c r="C91" s="4"/>
      <c r="D91" s="3"/>
    </row>
    <row r="92" spans="1:5" ht="18.2" customHeight="1" x14ac:dyDescent="0.3">
      <c r="A92" s="59" t="s">
        <v>75</v>
      </c>
      <c r="B92" s="64">
        <v>52</v>
      </c>
      <c r="C92" s="4"/>
      <c r="D92" s="3"/>
    </row>
    <row r="93" spans="1:5" ht="18.2" customHeight="1" thickBot="1" x14ac:dyDescent="0.35">
      <c r="A93" s="59" t="s">
        <v>76</v>
      </c>
      <c r="B93" s="60">
        <v>39955942</v>
      </c>
      <c r="C93" s="4"/>
      <c r="D93" s="3"/>
    </row>
    <row r="94" spans="1:5" ht="18.2" customHeight="1" thickBot="1" x14ac:dyDescent="0.35">
      <c r="A94" s="62"/>
      <c r="B94" s="63"/>
      <c r="C94" s="4"/>
      <c r="D94" s="3"/>
    </row>
    <row r="95" spans="1:5" ht="18.2" customHeight="1" x14ac:dyDescent="0.3">
      <c r="A95" s="56" t="s">
        <v>77</v>
      </c>
      <c r="B95" s="57">
        <v>26</v>
      </c>
      <c r="C95" s="4"/>
      <c r="D95" s="3"/>
    </row>
    <row r="96" spans="1:5" ht="18.2" customHeight="1" thickBot="1" x14ac:dyDescent="0.35">
      <c r="A96" s="59" t="s">
        <v>78</v>
      </c>
      <c r="B96" s="60">
        <v>4137380</v>
      </c>
      <c r="C96" s="4"/>
      <c r="D96" s="3"/>
    </row>
    <row r="97" spans="1:5" ht="18.2" customHeight="1" thickBot="1" x14ac:dyDescent="0.35">
      <c r="A97" s="62"/>
      <c r="B97" s="63"/>
      <c r="C97" s="4"/>
      <c r="D97" s="3"/>
    </row>
    <row r="98" spans="1:5" ht="18.2" customHeight="1" x14ac:dyDescent="0.3">
      <c r="A98" s="59" t="s">
        <v>79</v>
      </c>
      <c r="B98" s="64">
        <v>5</v>
      </c>
      <c r="C98" s="4"/>
      <c r="D98" s="3"/>
    </row>
    <row r="99" spans="1:5" ht="18.2" customHeight="1" thickBot="1" x14ac:dyDescent="0.35">
      <c r="A99" s="65" t="s">
        <v>80</v>
      </c>
      <c r="B99" s="66">
        <v>3860618</v>
      </c>
      <c r="C99" s="4"/>
      <c r="D99" s="3"/>
    </row>
    <row r="100" spans="1:5" ht="52.55" customHeight="1" thickBot="1" x14ac:dyDescent="0.4">
      <c r="A100" s="2">
        <v>2008</v>
      </c>
    </row>
    <row r="101" spans="1:5" ht="20.65" customHeight="1" x14ac:dyDescent="0.3">
      <c r="A101" s="67" t="s">
        <v>63</v>
      </c>
      <c r="B101" s="68">
        <v>131</v>
      </c>
      <c r="C101" s="45"/>
      <c r="D101" s="69" t="s">
        <v>64</v>
      </c>
      <c r="E101" s="70">
        <v>243</v>
      </c>
    </row>
    <row r="102" spans="1:5" ht="20.65" customHeight="1" thickBot="1" x14ac:dyDescent="0.35">
      <c r="A102" s="71" t="s">
        <v>65</v>
      </c>
      <c r="B102" s="72">
        <v>17709962.649999999</v>
      </c>
      <c r="C102" s="50"/>
      <c r="D102" s="73" t="s">
        <v>66</v>
      </c>
      <c r="E102" s="74">
        <v>85985363.909999996</v>
      </c>
    </row>
    <row r="103" spans="1:5" ht="20.65" customHeight="1" thickBot="1" x14ac:dyDescent="0.35">
      <c r="A103" s="62"/>
      <c r="B103" s="75"/>
      <c r="C103" s="4"/>
      <c r="D103" s="3"/>
    </row>
    <row r="104" spans="1:5" ht="20.65" customHeight="1" x14ac:dyDescent="0.3">
      <c r="A104" s="71" t="s">
        <v>67</v>
      </c>
      <c r="B104" s="76">
        <v>79</v>
      </c>
      <c r="C104" s="4"/>
      <c r="D104" s="3"/>
    </row>
    <row r="105" spans="1:5" ht="20.65" customHeight="1" thickBot="1" x14ac:dyDescent="0.35">
      <c r="A105" s="71" t="s">
        <v>68</v>
      </c>
      <c r="B105" s="72">
        <v>55479044.259999998</v>
      </c>
      <c r="C105" s="4"/>
      <c r="D105" s="3"/>
    </row>
    <row r="106" spans="1:5" ht="20.65" customHeight="1" thickBot="1" x14ac:dyDescent="0.35">
      <c r="A106" s="62"/>
      <c r="B106" s="75"/>
      <c r="C106" s="4"/>
      <c r="D106" s="3"/>
    </row>
    <row r="107" spans="1:5" ht="20.65" customHeight="1" x14ac:dyDescent="0.3">
      <c r="A107" s="67" t="s">
        <v>69</v>
      </c>
      <c r="B107" s="68">
        <v>19</v>
      </c>
      <c r="C107" s="4"/>
      <c r="D107" s="3"/>
    </row>
    <row r="108" spans="1:5" ht="20.65" customHeight="1" thickBot="1" x14ac:dyDescent="0.35">
      <c r="A108" s="71" t="s">
        <v>70</v>
      </c>
      <c r="B108" s="72">
        <v>2949481</v>
      </c>
      <c r="C108" s="4"/>
      <c r="D108" s="3"/>
    </row>
    <row r="109" spans="1:5" ht="20.65" customHeight="1" thickBot="1" x14ac:dyDescent="0.35">
      <c r="A109" s="62"/>
      <c r="B109" s="75"/>
      <c r="C109" s="4"/>
      <c r="D109" s="3"/>
    </row>
    <row r="110" spans="1:5" ht="20.65" customHeight="1" x14ac:dyDescent="0.3">
      <c r="A110" s="71" t="s">
        <v>71</v>
      </c>
      <c r="B110" s="76">
        <v>14</v>
      </c>
      <c r="C110" s="4"/>
      <c r="D110" s="3"/>
    </row>
    <row r="111" spans="1:5" ht="20.65" customHeight="1" thickBot="1" x14ac:dyDescent="0.35">
      <c r="A111" s="77" t="s">
        <v>72</v>
      </c>
      <c r="B111" s="78">
        <v>9846876</v>
      </c>
      <c r="C111" s="4"/>
      <c r="D111" s="3"/>
    </row>
    <row r="112" spans="1:5" ht="43.55" customHeight="1" thickBot="1" x14ac:dyDescent="0.4">
      <c r="A112" s="6">
        <v>2007</v>
      </c>
    </row>
    <row r="113" spans="1:5" ht="17.2" customHeight="1" x14ac:dyDescent="0.3">
      <c r="A113" s="79" t="s">
        <v>0</v>
      </c>
      <c r="B113" s="80">
        <v>145</v>
      </c>
      <c r="D113" s="81" t="s">
        <v>1</v>
      </c>
      <c r="E113" s="82">
        <v>269</v>
      </c>
    </row>
    <row r="114" spans="1:5" ht="17.2" customHeight="1" thickBot="1" x14ac:dyDescent="0.35">
      <c r="A114" s="83" t="s">
        <v>2</v>
      </c>
      <c r="B114" s="84">
        <v>14962953.439999999</v>
      </c>
      <c r="D114" s="85" t="s">
        <v>3</v>
      </c>
      <c r="E114" s="86">
        <v>84532518.75999999</v>
      </c>
    </row>
    <row r="115" spans="1:5" s="89" customFormat="1" ht="17.2" customHeight="1" x14ac:dyDescent="0.3">
      <c r="A115" s="87"/>
      <c r="B115" s="88"/>
      <c r="D115" s="90"/>
    </row>
    <row r="116" spans="1:5" ht="17.2" customHeight="1" x14ac:dyDescent="0.3">
      <c r="A116" s="79" t="s">
        <v>4</v>
      </c>
      <c r="B116" s="80">
        <v>90</v>
      </c>
    </row>
    <row r="117" spans="1:5" ht="17.2" customHeight="1" x14ac:dyDescent="0.3">
      <c r="A117" s="83" t="s">
        <v>5</v>
      </c>
      <c r="B117" s="84">
        <v>59312949.32</v>
      </c>
    </row>
    <row r="118" spans="1:5" s="89" customFormat="1" ht="17.2" customHeight="1" x14ac:dyDescent="0.3">
      <c r="A118" s="87"/>
      <c r="B118" s="88"/>
      <c r="D118" s="90"/>
    </row>
    <row r="119" spans="1:5" ht="17.2" customHeight="1" x14ac:dyDescent="0.3">
      <c r="A119" s="79" t="s">
        <v>6</v>
      </c>
      <c r="B119" s="80">
        <v>22</v>
      </c>
    </row>
    <row r="120" spans="1:5" ht="17.2" customHeight="1" x14ac:dyDescent="0.3">
      <c r="A120" s="83" t="s">
        <v>7</v>
      </c>
      <c r="B120" s="84">
        <v>3514842</v>
      </c>
    </row>
    <row r="121" spans="1:5" s="89" customFormat="1" ht="17.2" customHeight="1" x14ac:dyDescent="0.3">
      <c r="A121" s="87"/>
      <c r="B121" s="88"/>
      <c r="D121" s="90"/>
    </row>
    <row r="122" spans="1:5" ht="17.2" customHeight="1" x14ac:dyDescent="0.3">
      <c r="A122" s="79" t="s">
        <v>8</v>
      </c>
      <c r="B122" s="80">
        <v>12</v>
      </c>
    </row>
    <row r="123" spans="1:5" ht="17.2" customHeight="1" x14ac:dyDescent="0.3">
      <c r="A123" s="83" t="s">
        <v>9</v>
      </c>
      <c r="B123" s="84">
        <v>6741774</v>
      </c>
    </row>
    <row r="124" spans="1:5" s="89" customFormat="1" ht="38.299999999999997" customHeight="1" thickBot="1" x14ac:dyDescent="0.4">
      <c r="A124" s="20">
        <v>2006</v>
      </c>
      <c r="B124" s="91"/>
      <c r="D124" s="90"/>
    </row>
    <row r="125" spans="1:5" ht="20.65" customHeight="1" x14ac:dyDescent="0.3">
      <c r="A125" s="92" t="s">
        <v>10</v>
      </c>
      <c r="B125" s="93">
        <v>134</v>
      </c>
      <c r="D125" s="94" t="s">
        <v>11</v>
      </c>
      <c r="E125" s="95">
        <v>267</v>
      </c>
    </row>
    <row r="126" spans="1:5" ht="20.65" customHeight="1" thickBot="1" x14ac:dyDescent="0.35">
      <c r="A126" s="96" t="s">
        <v>12</v>
      </c>
      <c r="B126" s="97">
        <v>14158658.689999999</v>
      </c>
      <c r="D126" s="98" t="s">
        <v>13</v>
      </c>
      <c r="E126" s="99">
        <v>103809142.72</v>
      </c>
    </row>
    <row r="127" spans="1:5" s="89" customFormat="1" ht="20.65" customHeight="1" x14ac:dyDescent="0.3">
      <c r="A127" s="100"/>
      <c r="B127" s="101"/>
      <c r="D127" s="90"/>
    </row>
    <row r="128" spans="1:5" ht="20.65" customHeight="1" x14ac:dyDescent="0.3">
      <c r="A128" s="102" t="s">
        <v>14</v>
      </c>
      <c r="B128" s="103">
        <v>102</v>
      </c>
    </row>
    <row r="129" spans="1:5" ht="20.65" customHeight="1" x14ac:dyDescent="0.3">
      <c r="A129" s="96" t="s">
        <v>15</v>
      </c>
      <c r="B129" s="104">
        <v>79742039.030000001</v>
      </c>
    </row>
    <row r="130" spans="1:5" ht="20.65" customHeight="1" x14ac:dyDescent="0.3">
      <c r="A130" s="100"/>
      <c r="B130" s="101"/>
    </row>
    <row r="131" spans="1:5" s="89" customFormat="1" ht="20.65" customHeight="1" x14ac:dyDescent="0.3">
      <c r="A131" s="102" t="s">
        <v>16</v>
      </c>
      <c r="B131" s="103">
        <v>24</v>
      </c>
      <c r="D131" s="90"/>
    </row>
    <row r="132" spans="1:5" ht="20.65" customHeight="1" x14ac:dyDescent="0.3">
      <c r="A132" s="96" t="s">
        <v>17</v>
      </c>
      <c r="B132" s="104">
        <v>4359892</v>
      </c>
    </row>
    <row r="133" spans="1:5" ht="20.65" customHeight="1" x14ac:dyDescent="0.3">
      <c r="A133" s="100"/>
      <c r="B133" s="101"/>
    </row>
    <row r="134" spans="1:5" s="89" customFormat="1" ht="20.65" customHeight="1" x14ac:dyDescent="0.3">
      <c r="A134" s="102" t="s">
        <v>18</v>
      </c>
      <c r="B134" s="103">
        <v>7</v>
      </c>
      <c r="D134" s="90"/>
    </row>
    <row r="135" spans="1:5" ht="20.65" customHeight="1" thickBot="1" x14ac:dyDescent="0.35">
      <c r="A135" s="105" t="s">
        <v>19</v>
      </c>
      <c r="B135" s="106">
        <v>5548553</v>
      </c>
    </row>
    <row r="136" spans="1:5" ht="39.799999999999997" customHeight="1" thickBot="1" x14ac:dyDescent="0.4">
      <c r="A136" s="6">
        <v>2005</v>
      </c>
    </row>
    <row r="137" spans="1:5" ht="16.55" customHeight="1" x14ac:dyDescent="0.3">
      <c r="A137" s="107" t="s">
        <v>20</v>
      </c>
      <c r="B137" s="108">
        <v>173</v>
      </c>
      <c r="D137" s="109" t="s">
        <v>21</v>
      </c>
      <c r="E137" s="110">
        <v>269</v>
      </c>
    </row>
    <row r="138" spans="1:5" ht="16.55" customHeight="1" thickBot="1" x14ac:dyDescent="0.35">
      <c r="A138" s="111" t="s">
        <v>22</v>
      </c>
      <c r="B138" s="112">
        <v>18771031.689999998</v>
      </c>
      <c r="D138" s="113" t="s">
        <v>23</v>
      </c>
      <c r="E138" s="114">
        <v>86312350.099999994</v>
      </c>
    </row>
    <row r="139" spans="1:5" ht="16.55" customHeight="1" x14ac:dyDescent="0.3">
      <c r="A139" s="115"/>
      <c r="B139" s="116"/>
    </row>
    <row r="140" spans="1:5" ht="16.55" customHeight="1" x14ac:dyDescent="0.3">
      <c r="A140" s="117" t="s">
        <v>24</v>
      </c>
      <c r="B140" s="118">
        <v>64</v>
      </c>
    </row>
    <row r="141" spans="1:5" ht="16.55" customHeight="1" x14ac:dyDescent="0.3">
      <c r="A141" s="111" t="s">
        <v>25</v>
      </c>
      <c r="B141" s="119">
        <v>56089652.989999995</v>
      </c>
    </row>
    <row r="142" spans="1:5" ht="16.55" customHeight="1" x14ac:dyDescent="0.3">
      <c r="A142" s="115"/>
      <c r="B142" s="116"/>
    </row>
    <row r="143" spans="1:5" ht="16.55" customHeight="1" x14ac:dyDescent="0.3">
      <c r="A143" s="117" t="s">
        <v>26</v>
      </c>
      <c r="B143" s="118">
        <v>20</v>
      </c>
    </row>
    <row r="144" spans="1:5" ht="16.55" customHeight="1" x14ac:dyDescent="0.3">
      <c r="A144" s="111" t="s">
        <v>27</v>
      </c>
      <c r="B144" s="119">
        <v>2154457.42</v>
      </c>
    </row>
    <row r="145" spans="1:5" ht="16.55" customHeight="1" x14ac:dyDescent="0.3">
      <c r="A145" s="115"/>
      <c r="B145" s="116"/>
    </row>
    <row r="146" spans="1:5" ht="16.55" customHeight="1" x14ac:dyDescent="0.3">
      <c r="A146" s="117" t="s">
        <v>28</v>
      </c>
      <c r="B146" s="118">
        <v>12</v>
      </c>
    </row>
    <row r="147" spans="1:5" ht="16.55" customHeight="1" thickBot="1" x14ac:dyDescent="0.35">
      <c r="A147" s="120" t="s">
        <v>29</v>
      </c>
      <c r="B147" s="121">
        <v>9297208</v>
      </c>
    </row>
    <row r="148" spans="1:5" ht="38.950000000000003" customHeight="1" thickBot="1" x14ac:dyDescent="0.4">
      <c r="A148" s="20">
        <v>2004</v>
      </c>
    </row>
    <row r="149" spans="1:5" ht="18.2" customHeight="1" x14ac:dyDescent="0.3">
      <c r="A149" s="122" t="s">
        <v>30</v>
      </c>
      <c r="B149" s="123">
        <v>165</v>
      </c>
      <c r="D149" s="124" t="s">
        <v>31</v>
      </c>
      <c r="E149" s="125">
        <f>(B149+B155+B152+B158)</f>
        <v>272</v>
      </c>
    </row>
    <row r="150" spans="1:5" ht="18.2" customHeight="1" thickBot="1" x14ac:dyDescent="0.35">
      <c r="A150" s="126" t="s">
        <v>32</v>
      </c>
      <c r="B150" s="127">
        <v>19130033</v>
      </c>
      <c r="D150" s="128" t="s">
        <v>33</v>
      </c>
      <c r="E150" s="129">
        <f>B150+B156+B153+B159</f>
        <v>79385785</v>
      </c>
    </row>
    <row r="151" spans="1:5" ht="18.2" customHeight="1" x14ac:dyDescent="0.3">
      <c r="A151" s="115"/>
      <c r="B151" s="116"/>
    </row>
    <row r="152" spans="1:5" ht="18.2" customHeight="1" x14ac:dyDescent="0.3">
      <c r="A152" s="130" t="s">
        <v>36</v>
      </c>
      <c r="B152" s="131">
        <v>72</v>
      </c>
    </row>
    <row r="153" spans="1:5" ht="18.2" customHeight="1" x14ac:dyDescent="0.3">
      <c r="A153" s="126" t="s">
        <v>37</v>
      </c>
      <c r="B153" s="132">
        <v>50541952</v>
      </c>
    </row>
    <row r="154" spans="1:5" ht="18.2" customHeight="1" x14ac:dyDescent="0.3">
      <c r="A154" s="115"/>
      <c r="B154" s="116"/>
    </row>
    <row r="155" spans="1:5" ht="18.2" customHeight="1" x14ac:dyDescent="0.3">
      <c r="A155" s="130" t="s">
        <v>34</v>
      </c>
      <c r="B155" s="131">
        <v>26</v>
      </c>
    </row>
    <row r="156" spans="1:5" ht="18.2" customHeight="1" x14ac:dyDescent="0.3">
      <c r="A156" s="126" t="s">
        <v>35</v>
      </c>
      <c r="B156" s="132">
        <v>3356145</v>
      </c>
    </row>
    <row r="157" spans="1:5" ht="18.2" customHeight="1" x14ac:dyDescent="0.3">
      <c r="A157" s="115"/>
      <c r="B157" s="116"/>
    </row>
    <row r="158" spans="1:5" ht="18.2" customHeight="1" x14ac:dyDescent="0.3">
      <c r="A158" s="130" t="s">
        <v>38</v>
      </c>
      <c r="B158" s="131">
        <v>9</v>
      </c>
    </row>
    <row r="159" spans="1:5" ht="18.2" customHeight="1" thickBot="1" x14ac:dyDescent="0.35">
      <c r="A159" s="133" t="s">
        <v>39</v>
      </c>
      <c r="B159" s="134">
        <v>6357655</v>
      </c>
    </row>
    <row r="160" spans="1:5" ht="39.799999999999997" customHeight="1" thickBot="1" x14ac:dyDescent="0.4">
      <c r="A160" s="6">
        <v>2003</v>
      </c>
    </row>
    <row r="161" spans="1:5" ht="19" customHeight="1" x14ac:dyDescent="0.3">
      <c r="A161" s="135" t="s">
        <v>40</v>
      </c>
      <c r="B161" s="136">
        <v>147</v>
      </c>
      <c r="D161" s="137" t="s">
        <v>41</v>
      </c>
      <c r="E161" s="138">
        <v>245</v>
      </c>
    </row>
    <row r="162" spans="1:5" ht="19" customHeight="1" thickBot="1" x14ac:dyDescent="0.35">
      <c r="A162" s="139" t="s">
        <v>42</v>
      </c>
      <c r="B162" s="140">
        <v>17202677.140000001</v>
      </c>
      <c r="D162" s="141" t="s">
        <v>43</v>
      </c>
      <c r="E162" s="142">
        <v>74846367.939999998</v>
      </c>
    </row>
    <row r="163" spans="1:5" ht="19" customHeight="1" x14ac:dyDescent="0.3">
      <c r="A163" s="115"/>
      <c r="B163" s="116"/>
    </row>
    <row r="164" spans="1:5" ht="19" customHeight="1" x14ac:dyDescent="0.3">
      <c r="A164" s="143" t="s">
        <v>44</v>
      </c>
      <c r="B164" s="144">
        <v>77</v>
      </c>
    </row>
    <row r="165" spans="1:5" ht="19" customHeight="1" x14ac:dyDescent="0.3">
      <c r="A165" s="139" t="s">
        <v>45</v>
      </c>
      <c r="B165" s="140">
        <v>55229954.799999997</v>
      </c>
    </row>
    <row r="166" spans="1:5" ht="19" customHeight="1" x14ac:dyDescent="0.3">
      <c r="A166" s="115"/>
      <c r="B166" s="116"/>
    </row>
    <row r="167" spans="1:5" ht="19" customHeight="1" x14ac:dyDescent="0.3">
      <c r="A167" s="143" t="s">
        <v>46</v>
      </c>
      <c r="B167" s="144">
        <v>20</v>
      </c>
    </row>
    <row r="168" spans="1:5" ht="19" customHeight="1" x14ac:dyDescent="0.3">
      <c r="A168" s="139" t="s">
        <v>47</v>
      </c>
      <c r="B168" s="140">
        <v>1913736</v>
      </c>
    </row>
    <row r="169" spans="1:5" ht="19" customHeight="1" x14ac:dyDescent="0.3">
      <c r="A169" s="145"/>
      <c r="B169" s="146"/>
    </row>
    <row r="170" spans="1:5" ht="19" customHeight="1" x14ac:dyDescent="0.3">
      <c r="A170" s="143" t="s">
        <v>48</v>
      </c>
      <c r="B170" s="144">
        <v>1</v>
      </c>
    </row>
    <row r="171" spans="1:5" ht="19" customHeight="1" thickBot="1" x14ac:dyDescent="0.35">
      <c r="A171" s="147" t="s">
        <v>49</v>
      </c>
      <c r="B171" s="148">
        <v>500000</v>
      </c>
    </row>
    <row r="172" spans="1:5" ht="38.299999999999997" customHeight="1" thickBot="1" x14ac:dyDescent="0.4">
      <c r="A172" s="20">
        <v>2002</v>
      </c>
    </row>
    <row r="173" spans="1:5" ht="17.55" customHeight="1" x14ac:dyDescent="0.3">
      <c r="A173" s="149" t="s">
        <v>50</v>
      </c>
      <c r="B173" s="150">
        <v>148</v>
      </c>
      <c r="D173" s="151" t="s">
        <v>51</v>
      </c>
      <c r="E173" s="152">
        <v>221</v>
      </c>
    </row>
    <row r="174" spans="1:5" ht="17.55" customHeight="1" thickBot="1" x14ac:dyDescent="0.35">
      <c r="A174" s="153" t="s">
        <v>52</v>
      </c>
      <c r="B174" s="154">
        <v>15213810</v>
      </c>
      <c r="D174" s="155" t="s">
        <v>53</v>
      </c>
      <c r="E174" s="156">
        <f>(E162+E165+E168+E171)</f>
        <v>74846367.939999998</v>
      </c>
    </row>
    <row r="175" spans="1:5" ht="17.55" customHeight="1" x14ac:dyDescent="0.3">
      <c r="A175" s="115"/>
      <c r="B175" s="116"/>
    </row>
    <row r="176" spans="1:5" ht="17.55" customHeight="1" x14ac:dyDescent="0.3">
      <c r="A176" s="157" t="s">
        <v>54</v>
      </c>
      <c r="B176" s="158">
        <v>57</v>
      </c>
    </row>
    <row r="177" spans="1:4" ht="17.55" customHeight="1" x14ac:dyDescent="0.3">
      <c r="A177" s="153" t="s">
        <v>55</v>
      </c>
      <c r="B177" s="159">
        <v>39471002.760000005</v>
      </c>
    </row>
    <row r="178" spans="1:4" ht="17.55" customHeight="1" x14ac:dyDescent="0.3">
      <c r="A178" s="115"/>
      <c r="B178" s="116"/>
    </row>
    <row r="179" spans="1:4" ht="17.55" customHeight="1" x14ac:dyDescent="0.3">
      <c r="A179" s="157" t="s">
        <v>56</v>
      </c>
      <c r="B179" s="158">
        <v>11</v>
      </c>
    </row>
    <row r="180" spans="1:4" ht="17.55" customHeight="1" x14ac:dyDescent="0.3">
      <c r="A180" s="153" t="s">
        <v>57</v>
      </c>
      <c r="B180" s="154">
        <v>1152053</v>
      </c>
    </row>
    <row r="181" spans="1:4" ht="17.55" customHeight="1" x14ac:dyDescent="0.3">
      <c r="A181" s="145"/>
      <c r="B181" s="146"/>
    </row>
    <row r="182" spans="1:4" ht="17.55" customHeight="1" x14ac:dyDescent="0.3">
      <c r="A182" s="157" t="s">
        <v>58</v>
      </c>
      <c r="B182" s="158">
        <v>5</v>
      </c>
    </row>
    <row r="183" spans="1:4" ht="17.55" customHeight="1" x14ac:dyDescent="0.3">
      <c r="A183" s="153" t="s">
        <v>59</v>
      </c>
      <c r="B183" s="154">
        <v>2456509</v>
      </c>
    </row>
    <row r="184" spans="1:4" ht="41.25" customHeight="1" thickBot="1" x14ac:dyDescent="0.35"/>
    <row r="185" spans="1:4" ht="15.05" thickTop="1" x14ac:dyDescent="0.3">
      <c r="A185" s="250" t="s">
        <v>113</v>
      </c>
      <c r="B185" s="251"/>
      <c r="C185" s="252"/>
      <c r="D185" s="253"/>
    </row>
    <row r="186" spans="1:4" ht="15.05" thickBot="1" x14ac:dyDescent="0.35">
      <c r="A186" s="254" t="s">
        <v>62</v>
      </c>
      <c r="B186" s="255"/>
      <c r="C186" s="256"/>
      <c r="D186" s="257"/>
    </row>
    <row r="187" spans="1:4" ht="20.3" customHeight="1" x14ac:dyDescent="0.3">
      <c r="A187" s="160" t="s">
        <v>60</v>
      </c>
      <c r="B187" s="258">
        <v>2916</v>
      </c>
      <c r="C187" s="259"/>
      <c r="D187" s="260"/>
    </row>
    <row r="188" spans="1:4" ht="20.3" customHeight="1" thickBot="1" x14ac:dyDescent="0.35">
      <c r="A188" s="161" t="s">
        <v>61</v>
      </c>
      <c r="B188" s="261">
        <v>988814778.36000001</v>
      </c>
      <c r="C188" s="262"/>
      <c r="D188" s="263"/>
    </row>
    <row r="189" spans="1:4" ht="15.05" thickTop="1" x14ac:dyDescent="0.3"/>
    <row r="191" spans="1:4" ht="72.849999999999994" customHeight="1" x14ac:dyDescent="0.3">
      <c r="A191" s="247" t="s">
        <v>124</v>
      </c>
      <c r="B191" s="248"/>
      <c r="C191" s="248"/>
      <c r="D191" s="249"/>
    </row>
    <row r="209" spans="4:5" x14ac:dyDescent="0.3">
      <c r="D209" s="162"/>
    </row>
    <row r="210" spans="4:5" x14ac:dyDescent="0.3">
      <c r="D210" s="162"/>
      <c r="E210" s="163"/>
    </row>
    <row r="211" spans="4:5" x14ac:dyDescent="0.3">
      <c r="D211" s="162"/>
    </row>
    <row r="212" spans="4:5" x14ac:dyDescent="0.3">
      <c r="D212" s="162"/>
      <c r="E212" s="163"/>
    </row>
    <row r="213" spans="4:5" x14ac:dyDescent="0.3">
      <c r="D213" s="162"/>
      <c r="E213" s="164"/>
    </row>
  </sheetData>
  <mergeCells count="5">
    <mergeCell ref="A191:D191"/>
    <mergeCell ref="A185:D185"/>
    <mergeCell ref="A186:D186"/>
    <mergeCell ref="B187:D187"/>
    <mergeCell ref="B188:D188"/>
  </mergeCells>
  <phoneticPr fontId="1" type="noConversion"/>
  <pageMargins left="0.33" right="0.18" top="0.62" bottom="0.28000000000000003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/>
  </sheetViews>
  <sheetFormatPr defaultColWidth="8.75" defaultRowHeight="14.4" x14ac:dyDescent="0.3"/>
  <cols>
    <col min="1" max="1" width="14.75" style="3" customWidth="1"/>
    <col min="2" max="2" width="10.75" style="3" customWidth="1"/>
    <col min="3" max="3" width="14.375" style="3" customWidth="1"/>
    <col min="4" max="4" width="9" style="3" customWidth="1"/>
    <col min="5" max="5" width="12.25" style="3" customWidth="1"/>
    <col min="6" max="6" width="9.25" style="3" customWidth="1"/>
    <col min="7" max="7" width="12.625" style="3" customWidth="1"/>
    <col min="8" max="8" width="9.75" style="3" customWidth="1"/>
    <col min="9" max="9" width="12.75" style="3" customWidth="1"/>
    <col min="10" max="10" width="9.25" style="3" customWidth="1"/>
    <col min="11" max="11" width="13.25" style="3" customWidth="1"/>
    <col min="12" max="12" width="9.375" style="3" customWidth="1"/>
    <col min="13" max="13" width="12.75" style="3" customWidth="1"/>
    <col min="14" max="14" width="8.75" style="3" customWidth="1"/>
    <col min="15" max="15" width="12.5" style="3" customWidth="1"/>
    <col min="16" max="16" width="10.5" style="3" customWidth="1"/>
    <col min="17" max="17" width="12.625" style="3" customWidth="1"/>
    <col min="18" max="18" width="9.875" style="3" bestFit="1" customWidth="1"/>
    <col min="19" max="19" width="13" style="3" customWidth="1"/>
    <col min="20" max="16384" width="8.75" style="3"/>
  </cols>
  <sheetData>
    <row r="1" spans="1:19" ht="17.7" x14ac:dyDescent="0.3">
      <c r="A1" s="167" t="s">
        <v>175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4" spans="1:19" ht="15.05" thickBot="1" x14ac:dyDescent="0.35"/>
    <row r="5" spans="1:19" ht="15.75" thickTop="1" thickBot="1" x14ac:dyDescent="0.35">
      <c r="B5" s="296">
        <v>2016</v>
      </c>
      <c r="C5" s="297"/>
      <c r="D5" s="264">
        <v>2015</v>
      </c>
      <c r="E5" s="265"/>
      <c r="F5" s="266">
        <v>2014</v>
      </c>
      <c r="G5" s="267"/>
      <c r="H5" s="276">
        <v>2013</v>
      </c>
      <c r="I5" s="277"/>
      <c r="J5" s="274">
        <v>2012</v>
      </c>
      <c r="K5" s="275"/>
      <c r="L5" s="272">
        <v>2011</v>
      </c>
      <c r="M5" s="273"/>
      <c r="N5" s="270">
        <v>2010</v>
      </c>
      <c r="O5" s="271"/>
      <c r="P5" s="268">
        <v>2009</v>
      </c>
      <c r="Q5" s="269"/>
      <c r="R5" s="201"/>
      <c r="S5" s="202"/>
    </row>
    <row r="6" spans="1:19" s="4" customFormat="1" ht="26.85" thickBot="1" x14ac:dyDescent="0.35">
      <c r="A6" s="327" t="s">
        <v>125</v>
      </c>
      <c r="B6" s="328" t="s">
        <v>126</v>
      </c>
      <c r="C6" s="328" t="s">
        <v>127</v>
      </c>
      <c r="D6" s="241" t="s">
        <v>126</v>
      </c>
      <c r="E6" s="241" t="s">
        <v>127</v>
      </c>
      <c r="F6" s="208" t="s">
        <v>126</v>
      </c>
      <c r="G6" s="208" t="s">
        <v>127</v>
      </c>
      <c r="H6" s="185" t="s">
        <v>126</v>
      </c>
      <c r="I6" s="185" t="s">
        <v>127</v>
      </c>
      <c r="J6" s="184" t="s">
        <v>126</v>
      </c>
      <c r="K6" s="184" t="s">
        <v>127</v>
      </c>
      <c r="L6" s="168" t="s">
        <v>126</v>
      </c>
      <c r="M6" s="168" t="s">
        <v>127</v>
      </c>
      <c r="N6" s="207" t="s">
        <v>126</v>
      </c>
      <c r="O6" s="207" t="s">
        <v>127</v>
      </c>
      <c r="P6" s="169" t="s">
        <v>126</v>
      </c>
      <c r="Q6" s="329" t="s">
        <v>127</v>
      </c>
      <c r="R6" s="203" t="s">
        <v>140</v>
      </c>
      <c r="S6" s="204" t="s">
        <v>141</v>
      </c>
    </row>
    <row r="7" spans="1:19" x14ac:dyDescent="0.3">
      <c r="A7" s="170" t="s">
        <v>128</v>
      </c>
      <c r="B7" s="171">
        <v>78</v>
      </c>
      <c r="C7" s="322">
        <v>33744282.469999999</v>
      </c>
      <c r="D7" s="230">
        <v>89</v>
      </c>
      <c r="E7" s="231">
        <v>35683351.159999996</v>
      </c>
      <c r="F7" s="230">
        <v>105</v>
      </c>
      <c r="G7" s="231">
        <v>35300906</v>
      </c>
      <c r="H7" s="171">
        <v>83</v>
      </c>
      <c r="I7" s="190">
        <v>26988144</v>
      </c>
      <c r="J7" s="303">
        <f>(62+43+7+2)</f>
        <v>114</v>
      </c>
      <c r="K7" s="313">
        <v>43894959</v>
      </c>
      <c r="L7" s="303">
        <v>139</v>
      </c>
      <c r="M7" s="304">
        <v>49174871</v>
      </c>
      <c r="N7" s="181">
        <v>145</v>
      </c>
      <c r="O7" s="182">
        <v>42805320</v>
      </c>
      <c r="P7" s="171">
        <v>117</v>
      </c>
      <c r="Q7" s="194">
        <v>31241808</v>
      </c>
      <c r="R7" s="300">
        <f>(B7+D7+F7+H7+J7+L7+N7+P7)</f>
        <v>870</v>
      </c>
      <c r="S7" s="299">
        <f>(C7+E7+G7+I7+K7+M7+O7+Q7)</f>
        <v>298833641.63</v>
      </c>
    </row>
    <row r="8" spans="1:19" x14ac:dyDescent="0.3">
      <c r="A8" s="172" t="s">
        <v>129</v>
      </c>
      <c r="B8" s="173">
        <v>71</v>
      </c>
      <c r="C8" s="323">
        <v>50038141</v>
      </c>
      <c r="D8" s="242">
        <v>69</v>
      </c>
      <c r="E8" s="244">
        <v>23597567</v>
      </c>
      <c r="F8" s="232">
        <v>69</v>
      </c>
      <c r="G8" s="233">
        <v>40752345</v>
      </c>
      <c r="H8" s="173">
        <v>40</v>
      </c>
      <c r="I8" s="191">
        <v>26753426</v>
      </c>
      <c r="J8" s="305">
        <v>51</v>
      </c>
      <c r="K8" s="314">
        <v>29249799</v>
      </c>
      <c r="L8" s="305">
        <v>44</v>
      </c>
      <c r="M8" s="306">
        <v>28219859</v>
      </c>
      <c r="N8" s="173">
        <v>50</v>
      </c>
      <c r="O8" s="174">
        <v>21812342</v>
      </c>
      <c r="P8" s="173">
        <v>60</v>
      </c>
      <c r="Q8" s="195">
        <v>24279640</v>
      </c>
      <c r="R8" s="300">
        <f t="shared" ref="R8:R17" si="0">(B8+D8+F8+H8+J8+L8+N8+P8)</f>
        <v>454</v>
      </c>
      <c r="S8" s="301">
        <f t="shared" ref="S8:S17" si="1">(C8+E8+G8+I8+K8+M8+O8+Q8)</f>
        <v>244703119</v>
      </c>
    </row>
    <row r="9" spans="1:19" x14ac:dyDescent="0.3">
      <c r="A9" s="172" t="s">
        <v>130</v>
      </c>
      <c r="B9" s="173">
        <v>21</v>
      </c>
      <c r="C9" s="323">
        <v>6827148</v>
      </c>
      <c r="D9" s="242">
        <v>16</v>
      </c>
      <c r="E9" s="244">
        <v>4698018</v>
      </c>
      <c r="F9" s="234">
        <v>16</v>
      </c>
      <c r="G9" s="235">
        <v>6318115</v>
      </c>
      <c r="H9" s="173">
        <v>22</v>
      </c>
      <c r="I9" s="191">
        <v>4234042</v>
      </c>
      <c r="J9" s="307">
        <v>17</v>
      </c>
      <c r="K9" s="315">
        <v>4515093</v>
      </c>
      <c r="L9" s="307">
        <v>15</v>
      </c>
      <c r="M9" s="308">
        <v>2799595</v>
      </c>
      <c r="N9" s="173">
        <v>34</v>
      </c>
      <c r="O9" s="174">
        <v>7068869</v>
      </c>
      <c r="P9" s="173">
        <v>22</v>
      </c>
      <c r="Q9" s="195">
        <v>4354789</v>
      </c>
      <c r="R9" s="300">
        <f t="shared" si="0"/>
        <v>163</v>
      </c>
      <c r="S9" s="301">
        <f t="shared" si="1"/>
        <v>40815669</v>
      </c>
    </row>
    <row r="10" spans="1:19" x14ac:dyDescent="0.3">
      <c r="A10" s="172" t="s">
        <v>131</v>
      </c>
      <c r="B10" s="173">
        <v>17</v>
      </c>
      <c r="C10" s="323">
        <v>6491921</v>
      </c>
      <c r="D10" s="242">
        <v>21</v>
      </c>
      <c r="E10" s="244">
        <v>8367534</v>
      </c>
      <c r="F10" s="234">
        <v>26</v>
      </c>
      <c r="G10" s="235">
        <v>6979777</v>
      </c>
      <c r="H10" s="173">
        <v>11</v>
      </c>
      <c r="I10" s="191">
        <v>2515500</v>
      </c>
      <c r="J10" s="307">
        <v>12</v>
      </c>
      <c r="K10" s="315">
        <v>3992488</v>
      </c>
      <c r="L10" s="307">
        <v>25</v>
      </c>
      <c r="M10" s="308">
        <v>7492815</v>
      </c>
      <c r="N10" s="173">
        <v>21</v>
      </c>
      <c r="O10" s="174">
        <v>6096938</v>
      </c>
      <c r="P10" s="173">
        <v>19</v>
      </c>
      <c r="Q10" s="195">
        <v>5397697</v>
      </c>
      <c r="R10" s="300">
        <f t="shared" si="0"/>
        <v>152</v>
      </c>
      <c r="S10" s="301">
        <f t="shared" si="1"/>
        <v>47334670</v>
      </c>
    </row>
    <row r="11" spans="1:19" x14ac:dyDescent="0.3">
      <c r="A11" s="172" t="s">
        <v>132</v>
      </c>
      <c r="B11" s="173">
        <v>11</v>
      </c>
      <c r="C11" s="323">
        <v>5046470.5999999996</v>
      </c>
      <c r="D11" s="242">
        <v>13</v>
      </c>
      <c r="E11" s="244">
        <v>7789451.5899999999</v>
      </c>
      <c r="F11" s="234">
        <v>5</v>
      </c>
      <c r="G11" s="235">
        <v>843008.98</v>
      </c>
      <c r="H11" s="173">
        <v>4</v>
      </c>
      <c r="I11" s="191">
        <v>671717</v>
      </c>
      <c r="J11" s="307">
        <v>8</v>
      </c>
      <c r="K11" s="315">
        <v>3738980</v>
      </c>
      <c r="L11" s="307">
        <v>10</v>
      </c>
      <c r="M11" s="308">
        <v>5699727</v>
      </c>
      <c r="N11" s="173">
        <v>18</v>
      </c>
      <c r="O11" s="174">
        <v>6296536</v>
      </c>
      <c r="P11" s="173">
        <v>6</v>
      </c>
      <c r="Q11" s="195">
        <v>1222616</v>
      </c>
      <c r="R11" s="300">
        <f t="shared" si="0"/>
        <v>75</v>
      </c>
      <c r="S11" s="301">
        <f t="shared" si="1"/>
        <v>31308507.170000002</v>
      </c>
    </row>
    <row r="12" spans="1:19" x14ac:dyDescent="0.3">
      <c r="A12" s="172" t="s">
        <v>133</v>
      </c>
      <c r="B12" s="173">
        <v>2</v>
      </c>
      <c r="C12" s="323">
        <v>632157</v>
      </c>
      <c r="D12" s="242">
        <v>4</v>
      </c>
      <c r="E12" s="244">
        <v>399942</v>
      </c>
      <c r="F12" s="234">
        <v>2</v>
      </c>
      <c r="G12" s="235">
        <v>199973</v>
      </c>
      <c r="H12" s="173">
        <v>4</v>
      </c>
      <c r="I12" s="191">
        <v>749991</v>
      </c>
      <c r="J12" s="307">
        <v>1</v>
      </c>
      <c r="K12" s="315">
        <v>450000</v>
      </c>
      <c r="L12" s="307">
        <v>4</v>
      </c>
      <c r="M12" s="308">
        <v>1118833</v>
      </c>
      <c r="N12" s="173">
        <v>2</v>
      </c>
      <c r="O12" s="174">
        <v>482225</v>
      </c>
      <c r="P12" s="173">
        <v>3</v>
      </c>
      <c r="Q12" s="195">
        <v>239969</v>
      </c>
      <c r="R12" s="300">
        <f t="shared" si="0"/>
        <v>22</v>
      </c>
      <c r="S12" s="301">
        <f t="shared" si="1"/>
        <v>4273090</v>
      </c>
    </row>
    <row r="13" spans="1:19" x14ac:dyDescent="0.3">
      <c r="A13" s="175" t="s">
        <v>134</v>
      </c>
      <c r="B13" s="176">
        <v>1</v>
      </c>
      <c r="C13" s="324">
        <v>100000</v>
      </c>
      <c r="D13" s="242">
        <v>0</v>
      </c>
      <c r="E13" s="229">
        <v>0</v>
      </c>
      <c r="F13" s="176">
        <v>0</v>
      </c>
      <c r="G13" s="236">
        <v>0</v>
      </c>
      <c r="H13" s="173">
        <v>0</v>
      </c>
      <c r="I13" s="174">
        <v>0</v>
      </c>
      <c r="J13" s="307">
        <v>1</v>
      </c>
      <c r="K13" s="315">
        <v>732805</v>
      </c>
      <c r="L13" s="307">
        <v>2</v>
      </c>
      <c r="M13" s="308">
        <v>199366.06</v>
      </c>
      <c r="N13" s="173">
        <v>2</v>
      </c>
      <c r="O13" s="174">
        <v>199774</v>
      </c>
      <c r="P13" s="176">
        <v>1</v>
      </c>
      <c r="Q13" s="196">
        <v>100000</v>
      </c>
      <c r="R13" s="300">
        <f t="shared" si="0"/>
        <v>7</v>
      </c>
      <c r="S13" s="301">
        <f t="shared" si="1"/>
        <v>1331945.06</v>
      </c>
    </row>
    <row r="14" spans="1:19" x14ac:dyDescent="0.3">
      <c r="A14" s="175" t="s">
        <v>138</v>
      </c>
      <c r="B14" s="176">
        <v>1</v>
      </c>
      <c r="C14" s="323">
        <v>149911.42000000001</v>
      </c>
      <c r="D14" s="242">
        <v>1</v>
      </c>
      <c r="E14" s="244">
        <v>899542</v>
      </c>
      <c r="F14" s="234">
        <v>2</v>
      </c>
      <c r="G14" s="235">
        <v>299681</v>
      </c>
      <c r="H14" s="173">
        <v>0</v>
      </c>
      <c r="I14" s="174">
        <v>0</v>
      </c>
      <c r="J14" s="307">
        <v>2</v>
      </c>
      <c r="K14" s="316">
        <v>974950</v>
      </c>
      <c r="L14" s="307">
        <v>2</v>
      </c>
      <c r="M14" s="309">
        <v>1000000</v>
      </c>
      <c r="N14" s="173">
        <v>1</v>
      </c>
      <c r="O14" s="183">
        <v>100000</v>
      </c>
      <c r="P14" s="176">
        <v>0</v>
      </c>
      <c r="Q14" s="197">
        <v>0</v>
      </c>
      <c r="R14" s="300">
        <f t="shared" si="0"/>
        <v>9</v>
      </c>
      <c r="S14" s="301">
        <f t="shared" si="1"/>
        <v>3424084.42</v>
      </c>
    </row>
    <row r="15" spans="1:19" x14ac:dyDescent="0.3">
      <c r="A15" s="172" t="s">
        <v>135</v>
      </c>
      <c r="B15" s="173">
        <v>1</v>
      </c>
      <c r="C15" s="325">
        <v>100000</v>
      </c>
      <c r="D15" s="242">
        <v>1</v>
      </c>
      <c r="E15" s="245">
        <v>300000</v>
      </c>
      <c r="F15" s="237">
        <v>1</v>
      </c>
      <c r="G15" s="238">
        <v>100000</v>
      </c>
      <c r="H15" s="173">
        <v>1</v>
      </c>
      <c r="I15" s="192">
        <v>300000</v>
      </c>
      <c r="J15" s="317">
        <v>2</v>
      </c>
      <c r="K15" s="318">
        <v>379959</v>
      </c>
      <c r="L15" s="310">
        <v>1</v>
      </c>
      <c r="M15" s="309">
        <v>79877</v>
      </c>
      <c r="N15" s="173">
        <v>0</v>
      </c>
      <c r="O15" s="174">
        <v>0</v>
      </c>
      <c r="P15" s="173">
        <v>1</v>
      </c>
      <c r="Q15" s="198">
        <v>69787</v>
      </c>
      <c r="R15" s="300">
        <f t="shared" si="0"/>
        <v>8</v>
      </c>
      <c r="S15" s="301">
        <f t="shared" si="1"/>
        <v>1329623</v>
      </c>
    </row>
    <row r="16" spans="1:19" x14ac:dyDescent="0.3">
      <c r="A16" s="172" t="s">
        <v>136</v>
      </c>
      <c r="B16" s="173">
        <v>0</v>
      </c>
      <c r="C16" s="174">
        <v>0</v>
      </c>
      <c r="D16" s="242">
        <v>4</v>
      </c>
      <c r="E16" s="245">
        <v>1549748.4</v>
      </c>
      <c r="F16" s="234">
        <v>1</v>
      </c>
      <c r="G16" s="238">
        <v>150000</v>
      </c>
      <c r="H16" s="173">
        <v>1</v>
      </c>
      <c r="I16" s="192">
        <v>149928</v>
      </c>
      <c r="J16" s="319">
        <v>2</v>
      </c>
      <c r="K16" s="320">
        <v>477797</v>
      </c>
      <c r="L16" s="307">
        <v>1</v>
      </c>
      <c r="M16" s="309">
        <v>100000</v>
      </c>
      <c r="N16" s="173">
        <v>1</v>
      </c>
      <c r="O16" s="183">
        <v>99530.6</v>
      </c>
      <c r="P16" s="173">
        <v>1</v>
      </c>
      <c r="Q16" s="195">
        <v>99998</v>
      </c>
      <c r="R16" s="300">
        <f t="shared" si="0"/>
        <v>11</v>
      </c>
      <c r="S16" s="301">
        <f t="shared" si="1"/>
        <v>2627002</v>
      </c>
    </row>
    <row r="17" spans="1:19" ht="15.05" thickBot="1" x14ac:dyDescent="0.35">
      <c r="A17" s="177" t="s">
        <v>139</v>
      </c>
      <c r="B17" s="178">
        <v>2</v>
      </c>
      <c r="C17" s="326">
        <v>499902</v>
      </c>
      <c r="D17" s="243">
        <v>2</v>
      </c>
      <c r="E17" s="246">
        <v>494633</v>
      </c>
      <c r="F17" s="239">
        <v>1</v>
      </c>
      <c r="G17" s="240">
        <v>94870.51</v>
      </c>
      <c r="H17" s="178">
        <v>2</v>
      </c>
      <c r="I17" s="193">
        <v>487510.08</v>
      </c>
      <c r="J17" s="311">
        <v>2</v>
      </c>
      <c r="K17" s="321">
        <v>418516</v>
      </c>
      <c r="L17" s="311">
        <v>1</v>
      </c>
      <c r="M17" s="312">
        <v>94969</v>
      </c>
      <c r="N17" s="176">
        <v>1</v>
      </c>
      <c r="O17" s="186">
        <v>94281.73</v>
      </c>
      <c r="P17" s="176">
        <v>1</v>
      </c>
      <c r="Q17" s="199">
        <v>99998</v>
      </c>
      <c r="R17" s="300">
        <f t="shared" si="0"/>
        <v>12</v>
      </c>
      <c r="S17" s="302">
        <f t="shared" si="1"/>
        <v>2284680.3200000003</v>
      </c>
    </row>
    <row r="18" spans="1:19" ht="15.05" thickBot="1" x14ac:dyDescent="0.35">
      <c r="A18" s="179" t="s">
        <v>137</v>
      </c>
      <c r="B18" s="180">
        <f>SUM(B7:B17)</f>
        <v>205</v>
      </c>
      <c r="C18" s="298">
        <f>SUM(C7:C17)</f>
        <v>103629933.48999999</v>
      </c>
      <c r="D18" s="180">
        <f>SUM(D7:D17)</f>
        <v>220</v>
      </c>
      <c r="E18" s="189">
        <f>SUM(E7:E17)</f>
        <v>83779787.150000006</v>
      </c>
      <c r="F18" s="180">
        <f>SUM(F7:F17)</f>
        <v>228</v>
      </c>
      <c r="G18" s="189">
        <f>SUM(G7:G17)</f>
        <v>91038676.49000001</v>
      </c>
      <c r="H18" s="180">
        <f t="shared" ref="H18:S18" si="2">SUM(H7:H17)</f>
        <v>168</v>
      </c>
      <c r="I18" s="189">
        <f t="shared" si="2"/>
        <v>62850258.079999998</v>
      </c>
      <c r="J18" s="187">
        <f t="shared" si="2"/>
        <v>212</v>
      </c>
      <c r="K18" s="188">
        <f t="shared" si="2"/>
        <v>88825346</v>
      </c>
      <c r="L18" s="187">
        <f t="shared" si="2"/>
        <v>244</v>
      </c>
      <c r="M18" s="188">
        <f t="shared" si="2"/>
        <v>95979912.060000002</v>
      </c>
      <c r="N18" s="187">
        <f t="shared" si="2"/>
        <v>275</v>
      </c>
      <c r="O18" s="188">
        <f t="shared" si="2"/>
        <v>85055816.329999998</v>
      </c>
      <c r="P18" s="187">
        <f t="shared" si="2"/>
        <v>231</v>
      </c>
      <c r="Q18" s="200">
        <f t="shared" si="2"/>
        <v>67106302</v>
      </c>
      <c r="R18" s="205">
        <f t="shared" si="2"/>
        <v>1783</v>
      </c>
      <c r="S18" s="206">
        <f t="shared" si="2"/>
        <v>678266031.5999999</v>
      </c>
    </row>
  </sheetData>
  <mergeCells count="8">
    <mergeCell ref="B5:C5"/>
    <mergeCell ref="D5:E5"/>
    <mergeCell ref="F5:G5"/>
    <mergeCell ref="P5:Q5"/>
    <mergeCell ref="N5:O5"/>
    <mergeCell ref="L5:M5"/>
    <mergeCell ref="J5:K5"/>
    <mergeCell ref="H5:I5"/>
  </mergeCells>
  <pageMargins left="0.7" right="0.7" top="0.75" bottom="0.75" header="0.3" footer="0.3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SBIR-STTR TOTALS 02-16</vt:lpstr>
      <vt:lpstr>AgencySum09-16</vt:lpstr>
    </vt:vector>
  </TitlesOfParts>
  <Company>BFTP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Wylam</cp:lastModifiedBy>
  <cp:lastPrinted>2009-04-08T14:44:01Z</cp:lastPrinted>
  <dcterms:created xsi:type="dcterms:W3CDTF">2009-02-25T19:12:54Z</dcterms:created>
  <dcterms:modified xsi:type="dcterms:W3CDTF">2018-03-22T20:11:52Z</dcterms:modified>
</cp:coreProperties>
</file>